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大理市常规工作\大理市预决算公开相关\2022年政府预算公开\"/>
    </mc:Choice>
  </mc:AlternateContent>
  <bookViews>
    <workbookView xWindow="0" yWindow="0" windowWidth="28800" windowHeight="12465" tabRatio="819" firstSheet="11" activeTab="11"/>
  </bookViews>
  <sheets>
    <sheet name="目录 " sheetId="134" r:id="rId1"/>
    <sheet name="封面" sheetId="133" r:id="rId2"/>
    <sheet name="1-1大理市一般公共预算收入情况表" sheetId="28" r:id="rId3"/>
    <sheet name="1-2大理市一般公共预算支出情况表" sheetId="29" r:id="rId4"/>
    <sheet name="1-3大理市本级一般公共预算收入情况表" sheetId="31" r:id="rId5"/>
    <sheet name="1-4大理市本级一般公共预算支出情况表（公开到项级）" sheetId="33" r:id="rId6"/>
    <sheet name="1-5大理市本级一般公共预算基本支出情况表（公开到款级）" sheetId="132" r:id="rId7"/>
    <sheet name="1-6大理市本级一般公共预算支出表（州、市对下转移支付项目）" sheetId="35" r:id="rId8"/>
    <sheet name="1-7大理市分地区税收返还和转移支付预算表" sheetId="36" r:id="rId9"/>
    <sheet name="1-8大理市本级“三公”经费预算财政拨款情况统计表" sheetId="131" r:id="rId10"/>
    <sheet name="2-1大理市政府性基金预算收入情况表" sheetId="54" r:id="rId11"/>
    <sheet name="2-2大理市政府性基金预算支出情况表" sheetId="55" r:id="rId12"/>
    <sheet name="2-3大理市本级政府性基金预算收入情况表" sheetId="56" r:id="rId13"/>
    <sheet name="2-4大理市本级政府性基金预算支出情况表（公开到项级）" sheetId="57" r:id="rId14"/>
    <sheet name="2-5大理市本级政府性基金支出表（州、市对下转移支付）" sheetId="58" r:id="rId15"/>
    <sheet name="3-1大理市国有资本经营收入预算情况表" sheetId="108" r:id="rId16"/>
    <sheet name="3-2大理市国有资本经营支出预算情况表" sheetId="109" r:id="rId17"/>
    <sheet name="3-3大理市本级国有资本经营收入预算情况表" sheetId="110" r:id="rId18"/>
    <sheet name="3-4大理市本级国有资本经营支出预算情况表（公开到项级）" sheetId="111" r:id="rId19"/>
    <sheet name="3-5 大理市国有资本经营预算转移支付表 （分地区）" sheetId="129" r:id="rId20"/>
    <sheet name="3-6 大理市本级国有资本经营预算转移支付表（分项目）" sheetId="130" r:id="rId21"/>
    <sheet name="4-1大理市社会保险基金收入预算情况表" sheetId="113" r:id="rId22"/>
    <sheet name="4-2大理市社会保险基金支出预算情况表" sheetId="114" r:id="rId23"/>
    <sheet name="4-3大理市本级社会保险基金收入预算情况表" sheetId="117" r:id="rId24"/>
    <sheet name="4-4大理市本级社会保险基金支出预算情况表" sheetId="118" r:id="rId25"/>
    <sheet name="5-1   2021年地方政府债务限额及余额预算情况表" sheetId="119" r:id="rId26"/>
    <sheet name="5-2  2021年地方政府一般债务余额情况表" sheetId="120" r:id="rId27"/>
    <sheet name="5-3  本级2021年地方政府一般债务余额情况表" sheetId="121" r:id="rId28"/>
    <sheet name="5-4 2021年地方政府专项债务余额情况表" sheetId="122" r:id="rId29"/>
    <sheet name="5-5 本级2021年地方政府专项债务余额情况表（本级）" sheetId="123" r:id="rId30"/>
    <sheet name="5-6 地方政府债券发行及还本付息情况表" sheetId="124" r:id="rId31"/>
    <sheet name="5-7 2022年本级政府专项债务限额和余额情况表" sheetId="125" r:id="rId32"/>
    <sheet name="5-8 2022年年初新增地方政府债券资金安排表" sheetId="126" r:id="rId33"/>
    <sheet name="6-1重大政策和重点项目绩效目标表" sheetId="127" r:id="rId34"/>
    <sheet name="6-2重点工作情况解释说明汇总表" sheetId="128" r:id="rId35"/>
  </sheets>
  <externalReferences>
    <externalReference r:id="rId36"/>
    <externalReference r:id="rId37"/>
  </externalReferences>
  <definedNames>
    <definedName name="_xlnm._FilterDatabase" localSheetId="2" hidden="1">'1-1大理市一般公共预算收入情况表'!$A$4:$F$40</definedName>
    <definedName name="_xlnm._FilterDatabase" localSheetId="3" hidden="1">'1-2大理市一般公共预算支出情况表'!$A$3:$F$39</definedName>
    <definedName name="_xlnm._FilterDatabase" localSheetId="4" hidden="1">'1-3大理市本级一般公共预算收入情况表'!$A$3:$F$40</definedName>
    <definedName name="_xlnm._FilterDatabase" localSheetId="5" hidden="1">'1-4大理市本级一般公共预算支出情况表（公开到项级）'!$A$3:$J$1355</definedName>
    <definedName name="_xlnm._FilterDatabase" localSheetId="6" hidden="1">'1-5大理市本级一般公共预算基本支出情况表（公开到款级）'!$A$3:$B$33</definedName>
    <definedName name="_xlnm._FilterDatabase" localSheetId="7" hidden="1">'1-6大理市本级一般公共预算支出表（州、市对下转移支付项目）'!$A$3:$E$43</definedName>
    <definedName name="_xlnm._FilterDatabase" localSheetId="10" hidden="1">'2-1大理市政府性基金预算收入情况表'!$A$3:$F$30</definedName>
    <definedName name="_xlnm._FilterDatabase" localSheetId="11" hidden="1">'2-2大理市政府性基金预算支出情况表'!$A$3:$I$269</definedName>
    <definedName name="_xlnm._FilterDatabase" localSheetId="12" hidden="1">'2-3大理市本级政府性基金预算收入情况表'!$A$3:$F$30</definedName>
    <definedName name="_xlnm._FilterDatabase" localSheetId="13" hidden="1">'2-4大理市本级政府性基金预算支出情况表（公开到项级）'!$A$3:$G$271</definedName>
    <definedName name="_xlnm._FilterDatabase" localSheetId="14" hidden="1">'2-5大理市本级政府性基金支出表（州、市对下转移支付）'!$A$3:$E$17</definedName>
    <definedName name="_xlnm._FilterDatabase" localSheetId="15" hidden="1">'3-1大理市国有资本经营收入预算情况表'!$A$3:$E$40</definedName>
    <definedName name="_xlnm._FilterDatabase" localSheetId="16" hidden="1">'3-2大理市国有资本经营支出预算情况表'!$A$3:$E$28</definedName>
    <definedName name="_xlnm._FilterDatabase" localSheetId="17" hidden="1">'3-3大理市本级国有资本经营收入预算情况表'!$A$3:$E$34</definedName>
    <definedName name="_xlnm._FilterDatabase" localSheetId="18" hidden="1">'3-4大理市本级国有资本经营支出预算情况表（公开到项级）'!$A$3:$E$21</definedName>
    <definedName name="_xlnm._FilterDatabase" localSheetId="21" hidden="1">'4-1大理市社会保险基金收入预算情况表'!$A$3:$E$38</definedName>
    <definedName name="_xlnm._FilterDatabase" localSheetId="22" hidden="1">'4-2大理市社会保险基金支出预算情况表'!$A$3:$E$22</definedName>
    <definedName name="_xlnm._FilterDatabase" localSheetId="23" hidden="1">'4-3大理市本级社会保险基金收入预算情况表'!$A$3:$E$38</definedName>
    <definedName name="_xlnm._FilterDatabase" localSheetId="24" hidden="1">'4-4大理市本级社会保险基金支出预算情况表'!$A$3:$F$22</definedName>
    <definedName name="_lst_r_地方财政预算表2015年全省汇总_10_科目编码名称" localSheetId="21">[1]_ESList!$A$1:$A$27</definedName>
    <definedName name="_lst_r_地方财政预算表2015年全省汇总_10_科目编码名称" localSheetId="22">[1]_ESList!$A$1:$A$27</definedName>
    <definedName name="_lst_r_地方财政预算表2015年全省汇总_10_科目编码名称" localSheetId="23">[1]_ESList!$A$1:$A$27</definedName>
    <definedName name="_lst_r_地方财政预算表2015年全省汇总_10_科目编码名称" localSheetId="24">[1]_ESList!$A$1:$A$27</definedName>
    <definedName name="_lst_r_地方财政预算表2015年全省汇总_10_科目编码名称">[2]_ESList!$A$1:$A$27</definedName>
    <definedName name="_xlnm.Print_Area" localSheetId="2">'1-1大理市一般公共预算收入情况表'!$B$2:$E$40</definedName>
    <definedName name="_xlnm.Print_Area" localSheetId="3">'1-2大理市一般公共预算支出情况表'!$B$1:$E$38</definedName>
    <definedName name="_xlnm.Print_Area" localSheetId="4">'1-3大理市本级一般公共预算收入情况表'!$B$1:$E$40</definedName>
    <definedName name="_xlnm.Print_Area" localSheetId="5">'1-4大理市本级一般公共预算支出情况表（公开到项级）'!$C$1:$F$1355</definedName>
    <definedName name="_xlnm.Print_Area" localSheetId="6">'1-5大理市本级一般公共预算基本支出情况表（公开到款级）'!$A$1:$B$33</definedName>
    <definedName name="_xlnm.Print_Area" localSheetId="7">'1-6大理市本级一般公共预算支出表（州、市对下转移支付项目）'!$A$1:$C$44</definedName>
    <definedName name="_xlnm.Print_Area" localSheetId="8">'1-7大理市分地区税收返还和转移支付预算表'!$A$1:$D$21</definedName>
    <definedName name="_xlnm.Print_Area" localSheetId="10">'2-1大理市政府性基金预算收入情况表'!$B$1:$E$30</definedName>
    <definedName name="_xlnm.Print_Area" localSheetId="11">'2-2大理市政府性基金预算支出情况表'!$B$1:$E$269</definedName>
    <definedName name="_xlnm.Print_Area" localSheetId="12">'2-3大理市本级政府性基金预算收入情况表'!$B$1:$E$30</definedName>
    <definedName name="_xlnm.Print_Area" localSheetId="13">'2-4大理市本级政府性基金预算支出情况表（公开到项级）'!$B$1:$E$271</definedName>
    <definedName name="_xlnm.Print_Area" localSheetId="14">'2-5大理市本级政府性基金支出表（州、市对下转移支付）'!$A$1:$D$16</definedName>
    <definedName name="_xlnm.Print_Area" localSheetId="15">'3-1大理市国有资本经营收入预算情况表'!$A$1:$D$40</definedName>
    <definedName name="_xlnm.Print_Area" localSheetId="16">'3-2大理市国有资本经营支出预算情况表'!$A$1:$D$28</definedName>
    <definedName name="_xlnm.Print_Area" localSheetId="17">'3-3大理市本级国有资本经营收入预算情况表'!$A$1:$D$34</definedName>
    <definedName name="_xlnm.Print_Area" localSheetId="18">'3-4大理市本级国有资本经营支出预算情况表（公开到项级）'!$A$1:$D$28</definedName>
    <definedName name="_xlnm.Print_Area" localSheetId="19">'3-5 大理市国有资本经营预算转移支付表 （分地区）'!$A$1:$B$21</definedName>
    <definedName name="_xlnm.Print_Area" localSheetId="20">'3-6 大理市本级国有资本经营预算转移支付表（分项目）'!$A$1:$B$20</definedName>
    <definedName name="_xlnm.Print_Area" localSheetId="21">'4-1大理市社会保险基金收入预算情况表'!$A$1:$D$38</definedName>
    <definedName name="_xlnm.Print_Area" localSheetId="22">'4-2大理市社会保险基金支出预算情况表'!$A$1:$D$22</definedName>
    <definedName name="_xlnm.Print_Area" localSheetId="23">'4-3大理市本级社会保险基金收入预算情况表'!$A$1:$D$38</definedName>
    <definedName name="_xlnm.Print_Area" localSheetId="24">'4-4大理市本级社会保险基金支出预算情况表'!$A$1:$D$22</definedName>
    <definedName name="_xlnm.Print_Area" localSheetId="33">'6-1重大政策和重点项目绩效目标表'!#REF!</definedName>
    <definedName name="_xlnm.Print_Area" localSheetId="1">封面!$A$1:$H$23</definedName>
    <definedName name="_xlnm.Print_Titles" localSheetId="2">'1-1大理市一般公共预算收入情况表'!$2:$4</definedName>
    <definedName name="_xlnm.Print_Titles" localSheetId="3">'1-2大理市一般公共预算支出情况表'!$1:$3</definedName>
    <definedName name="_xlnm.Print_Titles" localSheetId="4">'1-3大理市本级一般公共预算收入情况表'!$1:$3</definedName>
    <definedName name="_xlnm.Print_Titles" localSheetId="5">'1-4大理市本级一般公共预算支出情况表（公开到项级）'!$1:$3</definedName>
    <definedName name="_xlnm.Print_Titles" localSheetId="6">'1-5大理市本级一般公共预算基本支出情况表（公开到款级）'!$1:$3</definedName>
    <definedName name="_xlnm.Print_Titles" localSheetId="7">'1-6大理市本级一般公共预算支出表（州、市对下转移支付项目）'!$1:$3</definedName>
    <definedName name="_xlnm.Print_Titles" localSheetId="8">'1-7大理市分地区税收返还和转移支付预算表'!$1:$3</definedName>
    <definedName name="_xlnm.Print_Titles" localSheetId="10">'2-1大理市政府性基金预算收入情况表'!$1:$3</definedName>
    <definedName name="_xlnm.Print_Titles" localSheetId="11">'2-2大理市政府性基金预算支出情况表'!$1:$3</definedName>
    <definedName name="_xlnm.Print_Titles" localSheetId="12">'2-3大理市本级政府性基金预算收入情况表'!$1:$3</definedName>
    <definedName name="_xlnm.Print_Titles" localSheetId="13">'2-4大理市本级政府性基金预算支出情况表（公开到项级）'!$1:$3</definedName>
    <definedName name="_xlnm.Print_Titles" localSheetId="14">'2-5大理市本级政府性基金支出表（州、市对下转移支付）'!$1:$3</definedName>
    <definedName name="_xlnm.Print_Titles" localSheetId="15">'3-1大理市国有资本经营收入预算情况表'!$1:$3</definedName>
    <definedName name="_xlnm.Print_Titles" localSheetId="16">'3-2大理市国有资本经营支出预算情况表'!$1:$3</definedName>
    <definedName name="_xlnm.Print_Titles" localSheetId="17">'3-3大理市本级国有资本经营收入预算情况表'!$1:$3</definedName>
    <definedName name="_xlnm.Print_Titles" localSheetId="21">'4-1大理市社会保险基金收入预算情况表'!$1:$3</definedName>
    <definedName name="_xlnm.Print_Titles" localSheetId="23">'4-3大理市本级社会保险基金收入预算情况表'!$1:$3</definedName>
    <definedName name="专项收入年初预算数" localSheetId="3">#REF!</definedName>
    <definedName name="专项收入年初预算数" localSheetId="6">#REF!</definedName>
    <definedName name="专项收入年初预算数" localSheetId="9">#REF!</definedName>
    <definedName name="专项收入年初预算数" localSheetId="15">#REF!</definedName>
    <definedName name="专项收入年初预算数" localSheetId="16">#REF!</definedName>
    <definedName name="专项收入年初预算数" localSheetId="17">#REF!</definedName>
    <definedName name="专项收入年初预算数" localSheetId="18">#REF!</definedName>
    <definedName name="专项收入年初预算数" localSheetId="19">#REF!</definedName>
    <definedName name="专项收入年初预算数" localSheetId="20">#REF!</definedName>
    <definedName name="专项收入年初预算数" localSheetId="21">#REF!</definedName>
    <definedName name="专项收入年初预算数" localSheetId="22">#REF!</definedName>
    <definedName name="专项收入年初预算数" localSheetId="23">#REF!</definedName>
    <definedName name="专项收入年初预算数" localSheetId="24">#REF!</definedName>
    <definedName name="专项收入年初预算数" localSheetId="25">#REF!</definedName>
    <definedName name="专项收入年初预算数" localSheetId="26">#REF!</definedName>
    <definedName name="专项收入年初预算数" localSheetId="27">#REF!</definedName>
    <definedName name="专项收入年初预算数" localSheetId="28">#REF!</definedName>
    <definedName name="专项收入年初预算数" localSheetId="29">#REF!</definedName>
    <definedName name="专项收入年初预算数" localSheetId="30">#REF!</definedName>
    <definedName name="专项收入年初预算数" localSheetId="31">#REF!</definedName>
    <definedName name="专项收入年初预算数" localSheetId="32">#REF!</definedName>
    <definedName name="专项收入年初预算数" localSheetId="33">#REF!</definedName>
    <definedName name="专项收入年初预算数" localSheetId="34">#REF!</definedName>
    <definedName name="专项收入年初预算数" localSheetId="1">#REF!</definedName>
    <definedName name="专项收入年初预算数" localSheetId="0">#REF!</definedName>
    <definedName name="专项收入年初预算数">#REF!</definedName>
    <definedName name="专项收入全年预计数" localSheetId="3">#REF!</definedName>
    <definedName name="专项收入全年预计数" localSheetId="6">#REF!</definedName>
    <definedName name="专项收入全年预计数" localSheetId="9">#REF!</definedName>
    <definedName name="专项收入全年预计数" localSheetId="15">#REF!</definedName>
    <definedName name="专项收入全年预计数" localSheetId="16">#REF!</definedName>
    <definedName name="专项收入全年预计数" localSheetId="17">#REF!</definedName>
    <definedName name="专项收入全年预计数" localSheetId="18">#REF!</definedName>
    <definedName name="专项收入全年预计数" localSheetId="19">#REF!</definedName>
    <definedName name="专项收入全年预计数" localSheetId="20">#REF!</definedName>
    <definedName name="专项收入全年预计数" localSheetId="21">#REF!</definedName>
    <definedName name="专项收入全年预计数" localSheetId="22">#REF!</definedName>
    <definedName name="专项收入全年预计数" localSheetId="23">#REF!</definedName>
    <definedName name="专项收入全年预计数" localSheetId="24">#REF!</definedName>
    <definedName name="专项收入全年预计数" localSheetId="25">#REF!</definedName>
    <definedName name="专项收入全年预计数" localSheetId="26">#REF!</definedName>
    <definedName name="专项收入全年预计数" localSheetId="27">#REF!</definedName>
    <definedName name="专项收入全年预计数" localSheetId="28">#REF!</definedName>
    <definedName name="专项收入全年预计数" localSheetId="29">#REF!</definedName>
    <definedName name="专项收入全年预计数" localSheetId="30">#REF!</definedName>
    <definedName name="专项收入全年预计数" localSheetId="31">#REF!</definedName>
    <definedName name="专项收入全年预计数" localSheetId="32">#REF!</definedName>
    <definedName name="专项收入全年预计数" localSheetId="33">#REF!</definedName>
    <definedName name="专项收入全年预计数" localSheetId="34">#REF!</definedName>
    <definedName name="专项收入全年预计数" localSheetId="1">#REF!</definedName>
    <definedName name="专项收入全年预计数" localSheetId="0">#REF!</definedName>
    <definedName name="专项收入全年预计数">#REF!</definedName>
  </definedNames>
  <calcPr calcId="162913" fullPrecision="0"/>
</workbook>
</file>

<file path=xl/calcChain.xml><?xml version="1.0" encoding="utf-8"?>
<calcChain xmlns="http://schemas.openxmlformats.org/spreadsheetml/2006/main">
  <c r="E5" i="125" l="1"/>
  <c r="D5" i="125"/>
  <c r="E22" i="118"/>
  <c r="D22" i="118"/>
  <c r="E21" i="118"/>
  <c r="D21" i="118"/>
  <c r="E20" i="118"/>
  <c r="D20" i="118"/>
  <c r="E19" i="118"/>
  <c r="D19" i="118"/>
  <c r="E18" i="118"/>
  <c r="D18" i="118"/>
  <c r="E17" i="118"/>
  <c r="D17" i="118"/>
  <c r="E16" i="118"/>
  <c r="D16" i="118"/>
  <c r="E15" i="118"/>
  <c r="D15" i="118"/>
  <c r="E14" i="118"/>
  <c r="D14" i="118"/>
  <c r="E13" i="118"/>
  <c r="D13" i="118"/>
  <c r="E12" i="118"/>
  <c r="D12" i="118"/>
  <c r="E11" i="118"/>
  <c r="D11" i="118"/>
  <c r="E10" i="118"/>
  <c r="D10" i="118"/>
  <c r="E9" i="118"/>
  <c r="D9" i="118"/>
  <c r="E8" i="118"/>
  <c r="D8" i="118"/>
  <c r="E7" i="118"/>
  <c r="D7" i="118"/>
  <c r="E6" i="118"/>
  <c r="D6" i="118"/>
  <c r="E5" i="118"/>
  <c r="D5" i="118"/>
  <c r="E4" i="118"/>
  <c r="D4" i="118"/>
  <c r="E38" i="117"/>
  <c r="D38" i="117"/>
  <c r="E37" i="117"/>
  <c r="D37" i="117"/>
  <c r="E36" i="117"/>
  <c r="D36" i="117"/>
  <c r="E35" i="117"/>
  <c r="D35" i="117"/>
  <c r="E34" i="117"/>
  <c r="D34" i="117"/>
  <c r="E33" i="117"/>
  <c r="D33" i="117"/>
  <c r="E32" i="117"/>
  <c r="D32" i="117"/>
  <c r="E31" i="117"/>
  <c r="D31" i="117"/>
  <c r="E30" i="117"/>
  <c r="D30" i="117"/>
  <c r="E29" i="117"/>
  <c r="D29" i="117"/>
  <c r="E28" i="117"/>
  <c r="D28" i="117"/>
  <c r="E27" i="117"/>
  <c r="D27" i="117"/>
  <c r="E26" i="117"/>
  <c r="D26" i="117"/>
  <c r="E25" i="117"/>
  <c r="D25" i="117"/>
  <c r="E24" i="117"/>
  <c r="D24" i="117"/>
  <c r="E23" i="117"/>
  <c r="D23" i="117"/>
  <c r="E22" i="117"/>
  <c r="D22" i="117"/>
  <c r="E21" i="117"/>
  <c r="D21" i="117"/>
  <c r="E20" i="117"/>
  <c r="D20" i="117"/>
  <c r="E19" i="117"/>
  <c r="D19" i="117"/>
  <c r="E18" i="117"/>
  <c r="D18" i="117"/>
  <c r="E17" i="117"/>
  <c r="D17" i="117"/>
  <c r="E16" i="117"/>
  <c r="D16" i="117"/>
  <c r="E15" i="117"/>
  <c r="D15" i="117"/>
  <c r="E14" i="117"/>
  <c r="D14" i="117"/>
  <c r="E13" i="117"/>
  <c r="D13" i="117"/>
  <c r="E12" i="117"/>
  <c r="D12" i="117"/>
  <c r="E11" i="117"/>
  <c r="D11" i="117"/>
  <c r="E10" i="117"/>
  <c r="D10" i="117"/>
  <c r="E9" i="117"/>
  <c r="D9" i="117"/>
  <c r="E8" i="117"/>
  <c r="D8" i="117"/>
  <c r="E7" i="117"/>
  <c r="D7" i="117"/>
  <c r="E6" i="117"/>
  <c r="D6" i="117"/>
  <c r="E5" i="117"/>
  <c r="D5" i="117"/>
  <c r="E4" i="117"/>
  <c r="D4" i="117"/>
  <c r="E22" i="114"/>
  <c r="D22" i="114"/>
  <c r="E21" i="114"/>
  <c r="D21" i="114"/>
  <c r="E20" i="114"/>
  <c r="D20" i="114"/>
  <c r="E19" i="114"/>
  <c r="D19" i="114"/>
  <c r="E18" i="114"/>
  <c r="D18" i="114"/>
  <c r="E17" i="114"/>
  <c r="D17" i="114"/>
  <c r="E16" i="114"/>
  <c r="D16" i="114"/>
  <c r="E15" i="114"/>
  <c r="D15" i="114"/>
  <c r="E14" i="114"/>
  <c r="D14" i="114"/>
  <c r="E13" i="114"/>
  <c r="D13" i="114"/>
  <c r="E12" i="114"/>
  <c r="D12" i="114"/>
  <c r="E11" i="114"/>
  <c r="D11" i="114"/>
  <c r="E10" i="114"/>
  <c r="D10" i="114"/>
  <c r="E9" i="114"/>
  <c r="D9" i="114"/>
  <c r="E8" i="114"/>
  <c r="D8" i="114"/>
  <c r="E7" i="114"/>
  <c r="D7" i="114"/>
  <c r="E6" i="114"/>
  <c r="D6" i="114"/>
  <c r="E5" i="114"/>
  <c r="D5" i="114"/>
  <c r="E4" i="114"/>
  <c r="D4" i="114"/>
  <c r="E38" i="113"/>
  <c r="D38" i="113"/>
  <c r="E37" i="113"/>
  <c r="D37" i="113"/>
  <c r="E36" i="113"/>
  <c r="D36" i="113"/>
  <c r="E35" i="113"/>
  <c r="D35" i="113"/>
  <c r="E34" i="113"/>
  <c r="D34" i="113"/>
  <c r="E33" i="113"/>
  <c r="D33" i="113"/>
  <c r="E32" i="113"/>
  <c r="D32" i="113"/>
  <c r="E31" i="113"/>
  <c r="D31" i="113"/>
  <c r="E30" i="113"/>
  <c r="D30" i="113"/>
  <c r="E29" i="113"/>
  <c r="D29" i="113"/>
  <c r="E28" i="113"/>
  <c r="D28" i="113"/>
  <c r="E27" i="113"/>
  <c r="D27" i="113"/>
  <c r="E26" i="113"/>
  <c r="D26" i="113"/>
  <c r="E25" i="113"/>
  <c r="D25" i="113"/>
  <c r="E24" i="113"/>
  <c r="D24" i="113"/>
  <c r="E23" i="113"/>
  <c r="D23" i="113"/>
  <c r="E22" i="113"/>
  <c r="D22" i="113"/>
  <c r="E21" i="113"/>
  <c r="D21" i="113"/>
  <c r="E20" i="113"/>
  <c r="D20" i="113"/>
  <c r="E19" i="113"/>
  <c r="D19" i="113"/>
  <c r="E18" i="113"/>
  <c r="D18" i="113"/>
  <c r="E17" i="113"/>
  <c r="D17" i="113"/>
  <c r="E16" i="113"/>
  <c r="D16" i="113"/>
  <c r="E15" i="113"/>
  <c r="D15" i="113"/>
  <c r="E14" i="113"/>
  <c r="D14" i="113"/>
  <c r="E13" i="113"/>
  <c r="D13" i="113"/>
  <c r="E12" i="113"/>
  <c r="D12" i="113"/>
  <c r="E11" i="113"/>
  <c r="D11" i="113"/>
  <c r="E10" i="113"/>
  <c r="D10" i="113"/>
  <c r="E9" i="113"/>
  <c r="D9" i="113"/>
  <c r="E8" i="113"/>
  <c r="D8" i="113"/>
  <c r="E7" i="113"/>
  <c r="D7" i="113"/>
  <c r="E6" i="113"/>
  <c r="D6" i="113"/>
  <c r="E5" i="113"/>
  <c r="D5" i="113"/>
  <c r="E4" i="113"/>
  <c r="D4" i="113"/>
  <c r="D28" i="111"/>
  <c r="D27" i="111"/>
  <c r="D26" i="111"/>
  <c r="D25" i="111"/>
  <c r="D24" i="111"/>
  <c r="D23" i="111"/>
  <c r="D22" i="111"/>
  <c r="E21" i="111"/>
  <c r="D21" i="111"/>
  <c r="E20" i="111"/>
  <c r="D20" i="111"/>
  <c r="E19" i="111"/>
  <c r="D19" i="111"/>
  <c r="E18" i="111"/>
  <c r="D18" i="111"/>
  <c r="E17" i="111"/>
  <c r="D17" i="111"/>
  <c r="E16" i="111"/>
  <c r="D16" i="111"/>
  <c r="E15" i="111"/>
  <c r="D15" i="111"/>
  <c r="E14" i="111"/>
  <c r="D14" i="111"/>
  <c r="E13" i="111"/>
  <c r="D13" i="111"/>
  <c r="E12" i="111"/>
  <c r="D12" i="111"/>
  <c r="E11" i="111"/>
  <c r="D11" i="111"/>
  <c r="E10" i="111"/>
  <c r="D10" i="111"/>
  <c r="E9" i="111"/>
  <c r="D9" i="111"/>
  <c r="E8" i="111"/>
  <c r="D8" i="111"/>
  <c r="E7" i="111"/>
  <c r="D7" i="111"/>
  <c r="E6" i="111"/>
  <c r="D6" i="111"/>
  <c r="E5" i="111"/>
  <c r="D5" i="111"/>
  <c r="E4" i="111"/>
  <c r="D4" i="111"/>
  <c r="E34" i="110"/>
  <c r="E33" i="110"/>
  <c r="E32" i="110"/>
  <c r="E31" i="110"/>
  <c r="E30" i="110"/>
  <c r="E29" i="110"/>
  <c r="E28" i="110"/>
  <c r="E27" i="110"/>
  <c r="D27" i="110"/>
  <c r="E26" i="110"/>
  <c r="D26" i="110"/>
  <c r="E25" i="110"/>
  <c r="D25" i="110"/>
  <c r="E24" i="110"/>
  <c r="D24" i="110"/>
  <c r="E23" i="110"/>
  <c r="D23" i="110"/>
  <c r="E22" i="110"/>
  <c r="E21" i="110"/>
  <c r="E20" i="110"/>
  <c r="E19" i="110"/>
  <c r="D19" i="110"/>
  <c r="E18" i="110"/>
  <c r="E17" i="110"/>
  <c r="E16" i="110"/>
  <c r="E15" i="110"/>
  <c r="E14" i="110"/>
  <c r="E13" i="110"/>
  <c r="E12" i="110"/>
  <c r="E11" i="110"/>
  <c r="E10" i="110"/>
  <c r="E9" i="110"/>
  <c r="E8" i="110"/>
  <c r="D8" i="110"/>
  <c r="E7" i="110"/>
  <c r="E6" i="110"/>
  <c r="D6" i="110"/>
  <c r="E5" i="110"/>
  <c r="E4" i="110"/>
  <c r="E28" i="109"/>
  <c r="D28" i="109"/>
  <c r="E27" i="109"/>
  <c r="D27" i="109"/>
  <c r="E26" i="109"/>
  <c r="D26" i="109"/>
  <c r="E25" i="109"/>
  <c r="D25" i="109"/>
  <c r="E24" i="109"/>
  <c r="D24" i="109"/>
  <c r="E23" i="109"/>
  <c r="D23" i="109"/>
  <c r="E22" i="109"/>
  <c r="D22" i="109"/>
  <c r="E21" i="109"/>
  <c r="D21" i="109"/>
  <c r="E20" i="109"/>
  <c r="D20" i="109"/>
  <c r="E19" i="109"/>
  <c r="D19" i="109"/>
  <c r="E18" i="109"/>
  <c r="D18" i="109"/>
  <c r="E17" i="109"/>
  <c r="D17" i="109"/>
  <c r="E16" i="109"/>
  <c r="D16" i="109"/>
  <c r="E15" i="109"/>
  <c r="D15" i="109"/>
  <c r="E14" i="109"/>
  <c r="D14" i="109"/>
  <c r="E13" i="109"/>
  <c r="D13" i="109"/>
  <c r="E12" i="109"/>
  <c r="D12" i="109"/>
  <c r="E11" i="109"/>
  <c r="D11" i="109"/>
  <c r="E10" i="109"/>
  <c r="D10" i="109"/>
  <c r="E9" i="109"/>
  <c r="D9" i="109"/>
  <c r="E8" i="109"/>
  <c r="D8" i="109"/>
  <c r="E7" i="109"/>
  <c r="D7" i="109"/>
  <c r="E6" i="109"/>
  <c r="D6" i="109"/>
  <c r="E5" i="109"/>
  <c r="D5" i="109"/>
  <c r="E4" i="109"/>
  <c r="D4" i="109"/>
  <c r="C40" i="108"/>
  <c r="B40" i="108"/>
  <c r="E40" i="108" s="1"/>
  <c r="E39" i="108"/>
  <c r="E38" i="108"/>
  <c r="E37" i="108"/>
  <c r="E36" i="108"/>
  <c r="E35" i="108"/>
  <c r="E34" i="108"/>
  <c r="E33" i="108"/>
  <c r="E32" i="108"/>
  <c r="E31" i="108"/>
  <c r="E30" i="108"/>
  <c r="E29" i="108"/>
  <c r="E28" i="108"/>
  <c r="E27" i="108"/>
  <c r="E26" i="108"/>
  <c r="E25" i="108"/>
  <c r="E24" i="108"/>
  <c r="E23" i="108"/>
  <c r="E22" i="108"/>
  <c r="E21" i="108"/>
  <c r="E20" i="108"/>
  <c r="E19" i="108"/>
  <c r="E18" i="108"/>
  <c r="E17" i="108"/>
  <c r="E16" i="108"/>
  <c r="E15" i="108"/>
  <c r="E14" i="108"/>
  <c r="E13" i="108"/>
  <c r="E12" i="108"/>
  <c r="E11" i="108"/>
  <c r="E10" i="108"/>
  <c r="E9" i="108"/>
  <c r="E8" i="108"/>
  <c r="E7" i="108"/>
  <c r="E6" i="108"/>
  <c r="E5" i="108"/>
  <c r="E4" i="108"/>
  <c r="E15" i="58"/>
  <c r="E14" i="58"/>
  <c r="E13" i="58"/>
  <c r="E12" i="58"/>
  <c r="E11" i="58"/>
  <c r="E10" i="58"/>
  <c r="E9" i="58"/>
  <c r="E8" i="58"/>
  <c r="E7" i="58"/>
  <c r="E6" i="58"/>
  <c r="E5" i="58"/>
  <c r="E4" i="58"/>
  <c r="F271" i="57"/>
  <c r="E271" i="57"/>
  <c r="F270" i="57"/>
  <c r="E270" i="57"/>
  <c r="F269" i="57"/>
  <c r="E269" i="57"/>
  <c r="F268" i="57"/>
  <c r="E268" i="57"/>
  <c r="F267" i="57"/>
  <c r="E267" i="57"/>
  <c r="F266" i="57"/>
  <c r="E266" i="57"/>
  <c r="F265" i="57"/>
  <c r="E265" i="57"/>
  <c r="F264" i="57"/>
  <c r="E264" i="57"/>
  <c r="F263" i="57"/>
  <c r="E263" i="57"/>
  <c r="F262" i="57"/>
  <c r="E262" i="57"/>
  <c r="F260" i="57"/>
  <c r="E260" i="57"/>
  <c r="G259" i="57"/>
  <c r="F259" i="57"/>
  <c r="E259" i="57"/>
  <c r="G258" i="57"/>
  <c r="F258" i="57"/>
  <c r="E258" i="57"/>
  <c r="G257" i="57"/>
  <c r="F257" i="57"/>
  <c r="E257" i="57"/>
  <c r="G256" i="57"/>
  <c r="F256" i="57"/>
  <c r="E256" i="57"/>
  <c r="G255" i="57"/>
  <c r="F255" i="57"/>
  <c r="E255" i="57"/>
  <c r="G254" i="57"/>
  <c r="F254" i="57"/>
  <c r="E254" i="57"/>
  <c r="G253" i="57"/>
  <c r="F253" i="57"/>
  <c r="E253" i="57"/>
  <c r="G252" i="57"/>
  <c r="F252" i="57"/>
  <c r="E252" i="57"/>
  <c r="G251" i="57"/>
  <c r="F251" i="57"/>
  <c r="E251" i="57"/>
  <c r="G250" i="57"/>
  <c r="F250" i="57"/>
  <c r="E250" i="57"/>
  <c r="G249" i="57"/>
  <c r="F249" i="57"/>
  <c r="E249" i="57"/>
  <c r="G248" i="57"/>
  <c r="F248" i="57"/>
  <c r="E248" i="57"/>
  <c r="G247" i="57"/>
  <c r="F247" i="57"/>
  <c r="E247" i="57"/>
  <c r="G246" i="57"/>
  <c r="F246" i="57"/>
  <c r="E246" i="57"/>
  <c r="G245" i="57"/>
  <c r="F245" i="57"/>
  <c r="E245" i="57"/>
  <c r="G244" i="57"/>
  <c r="F244" i="57"/>
  <c r="E244" i="57"/>
  <c r="G243" i="57"/>
  <c r="F243" i="57"/>
  <c r="E243" i="57"/>
  <c r="G242" i="57"/>
  <c r="F242" i="57"/>
  <c r="E242" i="57"/>
  <c r="G241" i="57"/>
  <c r="F241" i="57"/>
  <c r="E241" i="57"/>
  <c r="G240" i="57"/>
  <c r="F240" i="57"/>
  <c r="E240" i="57"/>
  <c r="G239" i="57"/>
  <c r="F239" i="57"/>
  <c r="E239" i="57"/>
  <c r="G238" i="57"/>
  <c r="F238" i="57"/>
  <c r="E238" i="57"/>
  <c r="G237" i="57"/>
  <c r="F237" i="57"/>
  <c r="E237" i="57"/>
  <c r="G236" i="57"/>
  <c r="F236" i="57"/>
  <c r="E236" i="57"/>
  <c r="G235" i="57"/>
  <c r="F235" i="57"/>
  <c r="E235" i="57"/>
  <c r="G234" i="57"/>
  <c r="F234" i="57"/>
  <c r="E234" i="57"/>
  <c r="G233" i="57"/>
  <c r="F233" i="57"/>
  <c r="E233" i="57"/>
  <c r="G232" i="57"/>
  <c r="F232" i="57"/>
  <c r="E232" i="57"/>
  <c r="G231" i="57"/>
  <c r="F231" i="57"/>
  <c r="E231" i="57"/>
  <c r="G230" i="57"/>
  <c r="F230" i="57"/>
  <c r="E230" i="57"/>
  <c r="G229" i="57"/>
  <c r="F229" i="57"/>
  <c r="E229" i="57"/>
  <c r="G228" i="57"/>
  <c r="F228" i="57"/>
  <c r="E228" i="57"/>
  <c r="G227" i="57"/>
  <c r="F227" i="57"/>
  <c r="E227" i="57"/>
  <c r="G226" i="57"/>
  <c r="F226" i="57"/>
  <c r="E226" i="57"/>
  <c r="G225" i="57"/>
  <c r="F225" i="57"/>
  <c r="E225" i="57"/>
  <c r="G224" i="57"/>
  <c r="F224" i="57"/>
  <c r="E224" i="57"/>
  <c r="G223" i="57"/>
  <c r="F223" i="57"/>
  <c r="E223" i="57"/>
  <c r="G222" i="57"/>
  <c r="F222" i="57"/>
  <c r="E222" i="57"/>
  <c r="G221" i="57"/>
  <c r="F221" i="57"/>
  <c r="E221" i="57"/>
  <c r="G220" i="57"/>
  <c r="F220" i="57"/>
  <c r="E220" i="57"/>
  <c r="G219" i="57"/>
  <c r="F219" i="57"/>
  <c r="E219" i="57"/>
  <c r="G218" i="57"/>
  <c r="F218" i="57"/>
  <c r="E218" i="57"/>
  <c r="G217" i="57"/>
  <c r="F217" i="57"/>
  <c r="E217" i="57"/>
  <c r="G216" i="57"/>
  <c r="F216" i="57"/>
  <c r="E216" i="57"/>
  <c r="G215" i="57"/>
  <c r="F215" i="57"/>
  <c r="E215" i="57"/>
  <c r="G214" i="57"/>
  <c r="F214" i="57"/>
  <c r="E214" i="57"/>
  <c r="G213" i="57"/>
  <c r="F213" i="57"/>
  <c r="E213" i="57"/>
  <c r="G212" i="57"/>
  <c r="F212" i="57"/>
  <c r="E212" i="57"/>
  <c r="G211" i="57"/>
  <c r="F211" i="57"/>
  <c r="E211" i="57"/>
  <c r="G210" i="57"/>
  <c r="F210" i="57"/>
  <c r="E210" i="57"/>
  <c r="G209" i="57"/>
  <c r="F209" i="57"/>
  <c r="E209" i="57"/>
  <c r="G208" i="57"/>
  <c r="F208" i="57"/>
  <c r="E208" i="57"/>
  <c r="G207" i="57"/>
  <c r="F207" i="57"/>
  <c r="E207" i="57"/>
  <c r="G206" i="57"/>
  <c r="F206" i="57"/>
  <c r="E206" i="57"/>
  <c r="G205" i="57"/>
  <c r="F205" i="57"/>
  <c r="E205" i="57"/>
  <c r="G204" i="57"/>
  <c r="F204" i="57"/>
  <c r="E204" i="57"/>
  <c r="G203" i="57"/>
  <c r="F203" i="57"/>
  <c r="E203" i="57"/>
  <c r="D203" i="57"/>
  <c r="G202" i="57"/>
  <c r="F202" i="57"/>
  <c r="E202" i="57"/>
  <c r="G201" i="57"/>
  <c r="F201" i="57"/>
  <c r="E201" i="57"/>
  <c r="G200" i="57"/>
  <c r="F200" i="57"/>
  <c r="E200" i="57"/>
  <c r="G199" i="57"/>
  <c r="F199" i="57"/>
  <c r="E199" i="57"/>
  <c r="G198" i="57"/>
  <c r="F198" i="57"/>
  <c r="E198" i="57"/>
  <c r="D198" i="57"/>
  <c r="G197" i="57"/>
  <c r="F197" i="57"/>
  <c r="E197" i="57"/>
  <c r="G196" i="57"/>
  <c r="F196" i="57"/>
  <c r="E196" i="57"/>
  <c r="G195" i="57"/>
  <c r="E195" i="57"/>
  <c r="D195" i="57"/>
  <c r="F195" i="57" s="1"/>
  <c r="G194" i="57"/>
  <c r="D194" i="57"/>
  <c r="F194" i="57" s="1"/>
  <c r="G193" i="57"/>
  <c r="F193" i="57"/>
  <c r="E193" i="57"/>
  <c r="G192" i="57"/>
  <c r="G191" i="57"/>
  <c r="F191" i="57"/>
  <c r="E191" i="57"/>
  <c r="G190" i="57"/>
  <c r="F190" i="57"/>
  <c r="E190" i="57"/>
  <c r="G189" i="57"/>
  <c r="F189" i="57"/>
  <c r="E189" i="57"/>
  <c r="G188" i="57"/>
  <c r="F188" i="57"/>
  <c r="E188" i="57"/>
  <c r="G187" i="57"/>
  <c r="F187" i="57"/>
  <c r="E187" i="57"/>
  <c r="G186" i="57"/>
  <c r="F186" i="57"/>
  <c r="E186" i="57"/>
  <c r="G185" i="57"/>
  <c r="F185" i="57"/>
  <c r="E185" i="57"/>
  <c r="G184" i="57"/>
  <c r="F184" i="57"/>
  <c r="E184" i="57"/>
  <c r="G183" i="57"/>
  <c r="F183" i="57"/>
  <c r="E183" i="57"/>
  <c r="G182" i="57"/>
  <c r="F182" i="57"/>
  <c r="E182" i="57"/>
  <c r="G181" i="57"/>
  <c r="F181" i="57"/>
  <c r="E181" i="57"/>
  <c r="G180" i="57"/>
  <c r="F180" i="57"/>
  <c r="E180" i="57"/>
  <c r="G179" i="57"/>
  <c r="F179" i="57"/>
  <c r="E179" i="57"/>
  <c r="G178" i="57"/>
  <c r="F178" i="57"/>
  <c r="G177" i="57"/>
  <c r="F177" i="57"/>
  <c r="E177" i="57"/>
  <c r="G176" i="57"/>
  <c r="F176" i="57"/>
  <c r="E176" i="57"/>
  <c r="G175" i="57"/>
  <c r="F175" i="57"/>
  <c r="E175" i="57"/>
  <c r="G174" i="57"/>
  <c r="F174" i="57"/>
  <c r="E174" i="57"/>
  <c r="G173" i="57"/>
  <c r="F173" i="57"/>
  <c r="E173" i="57"/>
  <c r="G172" i="57"/>
  <c r="F172" i="57"/>
  <c r="E172" i="57"/>
  <c r="G171" i="57"/>
  <c r="F171" i="57"/>
  <c r="E171" i="57"/>
  <c r="G170" i="57"/>
  <c r="F170" i="57"/>
  <c r="E170" i="57"/>
  <c r="G169" i="57"/>
  <c r="F169" i="57"/>
  <c r="E169" i="57"/>
  <c r="G168" i="57"/>
  <c r="F168" i="57"/>
  <c r="E168" i="57"/>
  <c r="G167" i="57"/>
  <c r="F167" i="57"/>
  <c r="E167" i="57"/>
  <c r="G166" i="57"/>
  <c r="F166" i="57"/>
  <c r="E166" i="57"/>
  <c r="G165" i="57"/>
  <c r="F165" i="57"/>
  <c r="E165" i="57"/>
  <c r="G164" i="57"/>
  <c r="F164" i="57"/>
  <c r="E164" i="57"/>
  <c r="G163" i="57"/>
  <c r="F163" i="57"/>
  <c r="E163" i="57"/>
  <c r="G162" i="57"/>
  <c r="F162" i="57"/>
  <c r="E162" i="57"/>
  <c r="G161" i="57"/>
  <c r="F161" i="57"/>
  <c r="E161" i="57"/>
  <c r="G160" i="57"/>
  <c r="F160" i="57"/>
  <c r="E160" i="57"/>
  <c r="G159" i="57"/>
  <c r="F159" i="57"/>
  <c r="E159" i="57"/>
  <c r="G158" i="57"/>
  <c r="F158" i="57"/>
  <c r="E158" i="57"/>
  <c r="G157" i="57"/>
  <c r="F157" i="57"/>
  <c r="E157" i="57"/>
  <c r="G156" i="57"/>
  <c r="F156" i="57"/>
  <c r="E156" i="57"/>
  <c r="G155" i="57"/>
  <c r="F155" i="57"/>
  <c r="E155" i="57"/>
  <c r="G154" i="57"/>
  <c r="F154" i="57"/>
  <c r="E154" i="57"/>
  <c r="G153" i="57"/>
  <c r="F153" i="57"/>
  <c r="E153" i="57"/>
  <c r="G152" i="57"/>
  <c r="F152" i="57"/>
  <c r="E152" i="57"/>
  <c r="G151" i="57"/>
  <c r="F151" i="57"/>
  <c r="E151" i="57"/>
  <c r="G150" i="57"/>
  <c r="F150" i="57"/>
  <c r="E150" i="57"/>
  <c r="G149" i="57"/>
  <c r="F149" i="57"/>
  <c r="E149" i="57"/>
  <c r="G148" i="57"/>
  <c r="F148" i="57"/>
  <c r="E148" i="57"/>
  <c r="G147" i="57"/>
  <c r="F147" i="57"/>
  <c r="E147" i="57"/>
  <c r="G146" i="57"/>
  <c r="F146" i="57"/>
  <c r="E146" i="57"/>
  <c r="G145" i="57"/>
  <c r="F145" i="57"/>
  <c r="E145" i="57"/>
  <c r="G144" i="57"/>
  <c r="F144" i="57"/>
  <c r="E144" i="57"/>
  <c r="G143" i="57"/>
  <c r="F143" i="57"/>
  <c r="E143" i="57"/>
  <c r="G142" i="57"/>
  <c r="F142" i="57"/>
  <c r="E142" i="57"/>
  <c r="G141" i="57"/>
  <c r="F141" i="57"/>
  <c r="E141" i="57"/>
  <c r="G140" i="57"/>
  <c r="F140" i="57"/>
  <c r="E140" i="57"/>
  <c r="G139" i="57"/>
  <c r="F139" i="57"/>
  <c r="E139" i="57"/>
  <c r="G138" i="57"/>
  <c r="F138" i="57"/>
  <c r="E138" i="57"/>
  <c r="G137" i="57"/>
  <c r="F137" i="57"/>
  <c r="E137" i="57"/>
  <c r="G136" i="57"/>
  <c r="F136" i="57"/>
  <c r="E136" i="57"/>
  <c r="G135" i="57"/>
  <c r="F135" i="57"/>
  <c r="E135" i="57"/>
  <c r="G134" i="57"/>
  <c r="F134" i="57"/>
  <c r="E134" i="57"/>
  <c r="G133" i="57"/>
  <c r="F133" i="57"/>
  <c r="E133" i="57"/>
  <c r="G132" i="57"/>
  <c r="F132" i="57"/>
  <c r="E132" i="57"/>
  <c r="G131" i="57"/>
  <c r="F131" i="57"/>
  <c r="E131" i="57"/>
  <c r="G130" i="57"/>
  <c r="F130" i="57"/>
  <c r="E130" i="57"/>
  <c r="G129" i="57"/>
  <c r="F129" i="57"/>
  <c r="E129" i="57"/>
  <c r="G128" i="57"/>
  <c r="F128" i="57"/>
  <c r="E128" i="57"/>
  <c r="G127" i="57"/>
  <c r="F127" i="57"/>
  <c r="E127" i="57"/>
  <c r="G126" i="57"/>
  <c r="F126" i="57"/>
  <c r="E126" i="57"/>
  <c r="G125" i="57"/>
  <c r="F125" i="57"/>
  <c r="E125" i="57"/>
  <c r="G124" i="57"/>
  <c r="F124" i="57"/>
  <c r="E124" i="57"/>
  <c r="G123" i="57"/>
  <c r="F123" i="57"/>
  <c r="E123" i="57"/>
  <c r="G122" i="57"/>
  <c r="F122" i="57"/>
  <c r="E122" i="57"/>
  <c r="G121" i="57"/>
  <c r="F121" i="57"/>
  <c r="E121" i="57"/>
  <c r="G120" i="57"/>
  <c r="F120" i="57"/>
  <c r="E120" i="57"/>
  <c r="G119" i="57"/>
  <c r="F119" i="57"/>
  <c r="E119" i="57"/>
  <c r="G118" i="57"/>
  <c r="F118" i="57"/>
  <c r="E118" i="57"/>
  <c r="G117" i="57"/>
  <c r="F117" i="57"/>
  <c r="E117" i="57"/>
  <c r="G116" i="57"/>
  <c r="F116" i="57"/>
  <c r="E116" i="57"/>
  <c r="G115" i="57"/>
  <c r="F115" i="57"/>
  <c r="E115" i="57"/>
  <c r="G114" i="57"/>
  <c r="F114" i="57"/>
  <c r="E114" i="57"/>
  <c r="G113" i="57"/>
  <c r="F113" i="57"/>
  <c r="E113" i="57"/>
  <c r="G112" i="57"/>
  <c r="F112" i="57"/>
  <c r="E112" i="57"/>
  <c r="G111" i="57"/>
  <c r="F111" i="57"/>
  <c r="E111" i="57"/>
  <c r="G110" i="57"/>
  <c r="F110" i="57"/>
  <c r="E110" i="57"/>
  <c r="G109" i="57"/>
  <c r="F109" i="57"/>
  <c r="E109" i="57"/>
  <c r="G108" i="57"/>
  <c r="F108" i="57"/>
  <c r="E108" i="57"/>
  <c r="G107" i="57"/>
  <c r="F107" i="57"/>
  <c r="E107" i="57"/>
  <c r="G106" i="57"/>
  <c r="F106" i="57"/>
  <c r="E106" i="57"/>
  <c r="G105" i="57"/>
  <c r="F105" i="57"/>
  <c r="E105" i="57"/>
  <c r="G104" i="57"/>
  <c r="F104" i="57"/>
  <c r="E104" i="57"/>
  <c r="G103" i="57"/>
  <c r="F103" i="57"/>
  <c r="E103" i="57"/>
  <c r="G102" i="57"/>
  <c r="F102" i="57"/>
  <c r="E102" i="57"/>
  <c r="G101" i="57"/>
  <c r="F101" i="57"/>
  <c r="E101" i="57"/>
  <c r="G100" i="57"/>
  <c r="F100" i="57"/>
  <c r="E100" i="57"/>
  <c r="G99" i="57"/>
  <c r="F99" i="57"/>
  <c r="E99" i="57"/>
  <c r="G98" i="57"/>
  <c r="F98" i="57"/>
  <c r="E98" i="57"/>
  <c r="G97" i="57"/>
  <c r="F97" i="57"/>
  <c r="E97" i="57"/>
  <c r="G96" i="57"/>
  <c r="F96" i="57"/>
  <c r="E96" i="57"/>
  <c r="G95" i="57"/>
  <c r="F95" i="57"/>
  <c r="E95" i="57"/>
  <c r="G94" i="57"/>
  <c r="F94" i="57"/>
  <c r="E94" i="57"/>
  <c r="G93" i="57"/>
  <c r="F93" i="57"/>
  <c r="E93" i="57"/>
  <c r="G92" i="57"/>
  <c r="F92" i="57"/>
  <c r="E92" i="57"/>
  <c r="G91" i="57"/>
  <c r="F91" i="57"/>
  <c r="E91" i="57"/>
  <c r="G90" i="57"/>
  <c r="F90" i="57"/>
  <c r="E90" i="57"/>
  <c r="G89" i="57"/>
  <c r="F89" i="57"/>
  <c r="E89" i="57"/>
  <c r="G88" i="57"/>
  <c r="F88" i="57"/>
  <c r="E88" i="57"/>
  <c r="G87" i="57"/>
  <c r="F87" i="57"/>
  <c r="E87" i="57"/>
  <c r="G86" i="57"/>
  <c r="F86" i="57"/>
  <c r="E86" i="57"/>
  <c r="G85" i="57"/>
  <c r="F85" i="57"/>
  <c r="E85" i="57"/>
  <c r="G84" i="57"/>
  <c r="F84" i="57"/>
  <c r="E84" i="57"/>
  <c r="G83" i="57"/>
  <c r="F83" i="57"/>
  <c r="E83" i="57"/>
  <c r="G82" i="57"/>
  <c r="F82" i="57"/>
  <c r="E82" i="57"/>
  <c r="G81" i="57"/>
  <c r="F81" i="57"/>
  <c r="E81" i="57"/>
  <c r="G80" i="57"/>
  <c r="F80" i="57"/>
  <c r="E80" i="57"/>
  <c r="G79" i="57"/>
  <c r="F79" i="57"/>
  <c r="E79" i="57"/>
  <c r="G78" i="57"/>
  <c r="F78" i="57"/>
  <c r="E78" i="57"/>
  <c r="G77" i="57"/>
  <c r="F77" i="57"/>
  <c r="E77" i="57"/>
  <c r="G76" i="57"/>
  <c r="F76" i="57"/>
  <c r="E76" i="57"/>
  <c r="G75" i="57"/>
  <c r="F75" i="57"/>
  <c r="E75" i="57"/>
  <c r="G74" i="57"/>
  <c r="F74" i="57"/>
  <c r="E74" i="57"/>
  <c r="G73" i="57"/>
  <c r="F73" i="57"/>
  <c r="E73" i="57"/>
  <c r="G72" i="57"/>
  <c r="F72" i="57"/>
  <c r="E72" i="57"/>
  <c r="G71" i="57"/>
  <c r="F71" i="57"/>
  <c r="E71" i="57"/>
  <c r="G70" i="57"/>
  <c r="F70" i="57"/>
  <c r="E70" i="57"/>
  <c r="G69" i="57"/>
  <c r="F69" i="57"/>
  <c r="E69" i="57"/>
  <c r="G68" i="57"/>
  <c r="F68" i="57"/>
  <c r="E68" i="57"/>
  <c r="G67" i="57"/>
  <c r="F67" i="57"/>
  <c r="E67" i="57"/>
  <c r="G66" i="57"/>
  <c r="F66" i="57"/>
  <c r="E66" i="57"/>
  <c r="G65" i="57"/>
  <c r="F65" i="57"/>
  <c r="E65" i="57"/>
  <c r="G64" i="57"/>
  <c r="F64" i="57"/>
  <c r="E64" i="57"/>
  <c r="G63" i="57"/>
  <c r="F63" i="57"/>
  <c r="E63" i="57"/>
  <c r="G62" i="57"/>
  <c r="F62" i="57"/>
  <c r="E62" i="57"/>
  <c r="G61" i="57"/>
  <c r="F61" i="57"/>
  <c r="E61" i="57"/>
  <c r="G60" i="57"/>
  <c r="F60" i="57"/>
  <c r="E60" i="57"/>
  <c r="G59" i="57"/>
  <c r="F59" i="57"/>
  <c r="E59" i="57"/>
  <c r="G58" i="57"/>
  <c r="F58" i="57"/>
  <c r="E58" i="57"/>
  <c r="G57" i="57"/>
  <c r="F57" i="57"/>
  <c r="E57" i="57"/>
  <c r="G56" i="57"/>
  <c r="F56" i="57"/>
  <c r="E56" i="57"/>
  <c r="G55" i="57"/>
  <c r="F55" i="57"/>
  <c r="E55" i="57"/>
  <c r="G54" i="57"/>
  <c r="F54" i="57"/>
  <c r="E54" i="57"/>
  <c r="G53" i="57"/>
  <c r="F53" i="57"/>
  <c r="E53" i="57"/>
  <c r="G52" i="57"/>
  <c r="F52" i="57"/>
  <c r="E52" i="57"/>
  <c r="G51" i="57"/>
  <c r="F51" i="57"/>
  <c r="E51" i="57"/>
  <c r="G50" i="57"/>
  <c r="F50" i="57"/>
  <c r="E50" i="57"/>
  <c r="G49" i="57"/>
  <c r="F49" i="57"/>
  <c r="E49" i="57"/>
  <c r="G48" i="57"/>
  <c r="F48" i="57"/>
  <c r="E48" i="57"/>
  <c r="G47" i="57"/>
  <c r="F47" i="57"/>
  <c r="E47" i="57"/>
  <c r="G46" i="57"/>
  <c r="F46" i="57"/>
  <c r="E46" i="57"/>
  <c r="G45" i="57"/>
  <c r="F45" i="57"/>
  <c r="E45" i="57"/>
  <c r="G44" i="57"/>
  <c r="F44" i="57"/>
  <c r="E44" i="57"/>
  <c r="G43" i="57"/>
  <c r="F43" i="57"/>
  <c r="E43" i="57"/>
  <c r="G42" i="57"/>
  <c r="F42" i="57"/>
  <c r="E42" i="57"/>
  <c r="G41" i="57"/>
  <c r="F41" i="57"/>
  <c r="E41" i="57"/>
  <c r="G40" i="57"/>
  <c r="F40" i="57"/>
  <c r="E40" i="57"/>
  <c r="G39" i="57"/>
  <c r="F39" i="57"/>
  <c r="E39" i="57"/>
  <c r="G38" i="57"/>
  <c r="F38" i="57"/>
  <c r="E38" i="57"/>
  <c r="G37" i="57"/>
  <c r="F37" i="57"/>
  <c r="E37" i="57"/>
  <c r="G36" i="57"/>
  <c r="F36" i="57"/>
  <c r="E36" i="57"/>
  <c r="G35" i="57"/>
  <c r="F35" i="57"/>
  <c r="E35" i="57"/>
  <c r="G34" i="57"/>
  <c r="F34" i="57"/>
  <c r="E34" i="57"/>
  <c r="G33" i="57"/>
  <c r="F33" i="57"/>
  <c r="E33" i="57"/>
  <c r="G32" i="57"/>
  <c r="F32" i="57"/>
  <c r="E32" i="57"/>
  <c r="G31" i="57"/>
  <c r="F31" i="57"/>
  <c r="E31" i="57"/>
  <c r="G30" i="57"/>
  <c r="F30" i="57"/>
  <c r="E30" i="57"/>
  <c r="G29" i="57"/>
  <c r="F29" i="57"/>
  <c r="E29" i="57"/>
  <c r="G28" i="57"/>
  <c r="F28" i="57"/>
  <c r="E28" i="57"/>
  <c r="G27" i="57"/>
  <c r="F27" i="57"/>
  <c r="E27" i="57"/>
  <c r="G26" i="57"/>
  <c r="F26" i="57"/>
  <c r="E26" i="57"/>
  <c r="G25" i="57"/>
  <c r="F25" i="57"/>
  <c r="E25" i="57"/>
  <c r="G24" i="57"/>
  <c r="F24" i="57"/>
  <c r="E24" i="57"/>
  <c r="G23" i="57"/>
  <c r="F23" i="57"/>
  <c r="E23" i="57"/>
  <c r="G22" i="57"/>
  <c r="F22" i="57"/>
  <c r="E22" i="57"/>
  <c r="G21" i="57"/>
  <c r="F21" i="57"/>
  <c r="E21" i="57"/>
  <c r="G20" i="57"/>
  <c r="F20" i="57"/>
  <c r="E20" i="57"/>
  <c r="G19" i="57"/>
  <c r="F19" i="57"/>
  <c r="E19" i="57"/>
  <c r="G18" i="57"/>
  <c r="F18" i="57"/>
  <c r="E18" i="57"/>
  <c r="G17" i="57"/>
  <c r="F17" i="57"/>
  <c r="E17" i="57"/>
  <c r="G16" i="57"/>
  <c r="F16" i="57"/>
  <c r="E16" i="57"/>
  <c r="G15" i="57"/>
  <c r="F15" i="57"/>
  <c r="E15" i="57"/>
  <c r="G14" i="57"/>
  <c r="F14" i="57"/>
  <c r="E14" i="57"/>
  <c r="G13" i="57"/>
  <c r="F13" i="57"/>
  <c r="E13" i="57"/>
  <c r="G12" i="57"/>
  <c r="F12" i="57"/>
  <c r="E12" i="57"/>
  <c r="G11" i="57"/>
  <c r="F11" i="57"/>
  <c r="E11" i="57"/>
  <c r="G10" i="57"/>
  <c r="F10" i="57"/>
  <c r="E10" i="57"/>
  <c r="G9" i="57"/>
  <c r="F9" i="57"/>
  <c r="E9" i="57"/>
  <c r="G8" i="57"/>
  <c r="F8" i="57"/>
  <c r="E8" i="57"/>
  <c r="G7" i="57"/>
  <c r="F7" i="57"/>
  <c r="E7" i="57"/>
  <c r="G6" i="57"/>
  <c r="F6" i="57"/>
  <c r="E6" i="57"/>
  <c r="G5" i="57"/>
  <c r="F5" i="57"/>
  <c r="E5" i="57"/>
  <c r="G4" i="57"/>
  <c r="F4" i="57"/>
  <c r="E4" i="57"/>
  <c r="C30" i="56"/>
  <c r="F29" i="56"/>
  <c r="E29" i="56"/>
  <c r="F28" i="56"/>
  <c r="E28" i="56"/>
  <c r="F27" i="56"/>
  <c r="E27" i="56"/>
  <c r="F26" i="56"/>
  <c r="E26" i="56"/>
  <c r="F25" i="56"/>
  <c r="E25" i="56"/>
  <c r="F24" i="56"/>
  <c r="E24" i="56"/>
  <c r="F23" i="56"/>
  <c r="E23" i="56"/>
  <c r="D22" i="56"/>
  <c r="D30" i="56" s="1"/>
  <c r="F30" i="56" s="1"/>
  <c r="C22" i="56"/>
  <c r="F22" i="56" s="1"/>
  <c r="F21" i="56"/>
  <c r="E21" i="56"/>
  <c r="F20" i="56"/>
  <c r="E20" i="56"/>
  <c r="F19" i="56"/>
  <c r="E19" i="56"/>
  <c r="F18" i="56"/>
  <c r="E18" i="56"/>
  <c r="F17" i="56"/>
  <c r="E17" i="56"/>
  <c r="F16" i="56"/>
  <c r="E16" i="56"/>
  <c r="F15" i="56"/>
  <c r="E15" i="56"/>
  <c r="F14" i="56"/>
  <c r="E14" i="56"/>
  <c r="F13" i="56"/>
  <c r="E13" i="56"/>
  <c r="F12" i="56"/>
  <c r="E12" i="56"/>
  <c r="F11" i="56"/>
  <c r="E11" i="56"/>
  <c r="F10" i="56"/>
  <c r="E10" i="56"/>
  <c r="F9" i="56"/>
  <c r="E9" i="56"/>
  <c r="F8" i="56"/>
  <c r="E8" i="56"/>
  <c r="F7" i="56"/>
  <c r="E7" i="56"/>
  <c r="F6" i="56"/>
  <c r="E6" i="56"/>
  <c r="F5" i="56"/>
  <c r="E5" i="56"/>
  <c r="F4" i="56"/>
  <c r="E4" i="56"/>
  <c r="F268" i="55"/>
  <c r="E268" i="55"/>
  <c r="F267" i="55"/>
  <c r="E267" i="55"/>
  <c r="F266" i="55"/>
  <c r="E266" i="55"/>
  <c r="F265" i="55"/>
  <c r="E265" i="55"/>
  <c r="F264" i="55"/>
  <c r="E264" i="55"/>
  <c r="F263" i="55"/>
  <c r="E263" i="55"/>
  <c r="F262" i="55"/>
  <c r="E262" i="55"/>
  <c r="C261" i="55"/>
  <c r="C269" i="55" s="1"/>
  <c r="F260" i="55"/>
  <c r="E260" i="55"/>
  <c r="G259" i="55"/>
  <c r="F259" i="55"/>
  <c r="E259" i="55"/>
  <c r="G258" i="55"/>
  <c r="F258" i="55"/>
  <c r="E258" i="55"/>
  <c r="G257" i="55"/>
  <c r="F257" i="55"/>
  <c r="E257" i="55"/>
  <c r="G256" i="55"/>
  <c r="F256" i="55"/>
  <c r="E256" i="55"/>
  <c r="G255" i="55"/>
  <c r="F255" i="55"/>
  <c r="E255" i="55"/>
  <c r="G254" i="55"/>
  <c r="F254" i="55"/>
  <c r="E254" i="55"/>
  <c r="G253" i="55"/>
  <c r="F253" i="55"/>
  <c r="E253" i="55"/>
  <c r="G252" i="55"/>
  <c r="F252" i="55"/>
  <c r="E252" i="55"/>
  <c r="G251" i="55"/>
  <c r="F251" i="55"/>
  <c r="E251" i="55"/>
  <c r="G250" i="55"/>
  <c r="F250" i="55"/>
  <c r="E250" i="55"/>
  <c r="G249" i="55"/>
  <c r="F249" i="55"/>
  <c r="E249" i="55"/>
  <c r="G248" i="55"/>
  <c r="F248" i="55"/>
  <c r="E248" i="55"/>
  <c r="G247" i="55"/>
  <c r="F247" i="55"/>
  <c r="E247" i="55"/>
  <c r="G246" i="55"/>
  <c r="F246" i="55"/>
  <c r="E246" i="55"/>
  <c r="G245" i="55"/>
  <c r="F245" i="55"/>
  <c r="E245" i="55"/>
  <c r="G244" i="55"/>
  <c r="F244" i="55"/>
  <c r="E244" i="55"/>
  <c r="G243" i="55"/>
  <c r="F243" i="55"/>
  <c r="E243" i="55"/>
  <c r="G242" i="55"/>
  <c r="F242" i="55"/>
  <c r="E242" i="55"/>
  <c r="G241" i="55"/>
  <c r="F241" i="55"/>
  <c r="E241" i="55"/>
  <c r="G240" i="55"/>
  <c r="F240" i="55"/>
  <c r="E240" i="55"/>
  <c r="G239" i="55"/>
  <c r="F239" i="55"/>
  <c r="E239" i="55"/>
  <c r="G238" i="55"/>
  <c r="F238" i="55"/>
  <c r="E238" i="55"/>
  <c r="G237" i="55"/>
  <c r="F237" i="55"/>
  <c r="E237" i="55"/>
  <c r="G236" i="55"/>
  <c r="F236" i="55"/>
  <c r="E236" i="55"/>
  <c r="G235" i="55"/>
  <c r="F235" i="55"/>
  <c r="E235" i="55"/>
  <c r="G234" i="55"/>
  <c r="F234" i="55"/>
  <c r="E234" i="55"/>
  <c r="G233" i="55"/>
  <c r="F233" i="55"/>
  <c r="E233" i="55"/>
  <c r="G232" i="55"/>
  <c r="F232" i="55"/>
  <c r="E232" i="55"/>
  <c r="G231" i="55"/>
  <c r="F231" i="55"/>
  <c r="E231" i="55"/>
  <c r="G230" i="55"/>
  <c r="F230" i="55"/>
  <c r="E230" i="55"/>
  <c r="G229" i="55"/>
  <c r="F229" i="55"/>
  <c r="E229" i="55"/>
  <c r="G228" i="55"/>
  <c r="F228" i="55"/>
  <c r="E228" i="55"/>
  <c r="G227" i="55"/>
  <c r="F227" i="55"/>
  <c r="E227" i="55"/>
  <c r="G226" i="55"/>
  <c r="F226" i="55"/>
  <c r="E226" i="55"/>
  <c r="G225" i="55"/>
  <c r="F225" i="55"/>
  <c r="E225" i="55"/>
  <c r="G224" i="55"/>
  <c r="F224" i="55"/>
  <c r="E224" i="55"/>
  <c r="G223" i="55"/>
  <c r="F223" i="55"/>
  <c r="E223" i="55"/>
  <c r="G222" i="55"/>
  <c r="F222" i="55"/>
  <c r="E222" i="55"/>
  <c r="G221" i="55"/>
  <c r="F221" i="55"/>
  <c r="E221" i="55"/>
  <c r="G220" i="55"/>
  <c r="F220" i="55"/>
  <c r="E220" i="55"/>
  <c r="G219" i="55"/>
  <c r="F219" i="55"/>
  <c r="E219" i="55"/>
  <c r="G218" i="55"/>
  <c r="F218" i="55"/>
  <c r="E218" i="55"/>
  <c r="G217" i="55"/>
  <c r="F217" i="55"/>
  <c r="E217" i="55"/>
  <c r="G216" i="55"/>
  <c r="F216" i="55"/>
  <c r="E216" i="55"/>
  <c r="G215" i="55"/>
  <c r="F215" i="55"/>
  <c r="E215" i="55"/>
  <c r="G214" i="55"/>
  <c r="F214" i="55"/>
  <c r="E214" i="55"/>
  <c r="G213" i="55"/>
  <c r="F213" i="55"/>
  <c r="E213" i="55"/>
  <c r="G212" i="55"/>
  <c r="F212" i="55"/>
  <c r="E212" i="55"/>
  <c r="G211" i="55"/>
  <c r="F211" i="55"/>
  <c r="E211" i="55"/>
  <c r="G210" i="55"/>
  <c r="F210" i="55"/>
  <c r="E210" i="55"/>
  <c r="G209" i="55"/>
  <c r="F209" i="55"/>
  <c r="E209" i="55"/>
  <c r="G208" i="55"/>
  <c r="F208" i="55"/>
  <c r="E208" i="55"/>
  <c r="G207" i="55"/>
  <c r="F207" i="55"/>
  <c r="E207" i="55"/>
  <c r="G206" i="55"/>
  <c r="F206" i="55"/>
  <c r="E206" i="55"/>
  <c r="G205" i="55"/>
  <c r="F205" i="55"/>
  <c r="E205" i="55"/>
  <c r="G204" i="55"/>
  <c r="F204" i="55"/>
  <c r="E204" i="55"/>
  <c r="G203" i="55"/>
  <c r="F203" i="55"/>
  <c r="E203" i="55"/>
  <c r="D203" i="55"/>
  <c r="G202" i="55"/>
  <c r="F202" i="55"/>
  <c r="E202" i="55"/>
  <c r="G201" i="55"/>
  <c r="F201" i="55"/>
  <c r="E201" i="55"/>
  <c r="G200" i="55"/>
  <c r="F200" i="55"/>
  <c r="E200" i="55"/>
  <c r="G199" i="55"/>
  <c r="F199" i="55"/>
  <c r="E199" i="55"/>
  <c r="G198" i="55"/>
  <c r="F198" i="55"/>
  <c r="E198" i="55"/>
  <c r="D198" i="55"/>
  <c r="G197" i="55"/>
  <c r="F197" i="55"/>
  <c r="E197" i="55"/>
  <c r="G196" i="55"/>
  <c r="F196" i="55"/>
  <c r="E196" i="55"/>
  <c r="G195" i="55"/>
  <c r="E195" i="55"/>
  <c r="D195" i="55"/>
  <c r="F195" i="55" s="1"/>
  <c r="G194" i="55"/>
  <c r="D194" i="55"/>
  <c r="F194" i="55" s="1"/>
  <c r="G193" i="55"/>
  <c r="F193" i="55"/>
  <c r="E193" i="55"/>
  <c r="G192" i="55"/>
  <c r="D192" i="55"/>
  <c r="F192" i="55" s="1"/>
  <c r="G191" i="55"/>
  <c r="F191" i="55"/>
  <c r="E191" i="55"/>
  <c r="G190" i="55"/>
  <c r="F190" i="55"/>
  <c r="E190" i="55"/>
  <c r="G189" i="55"/>
  <c r="F189" i="55"/>
  <c r="E189" i="55"/>
  <c r="G188" i="55"/>
  <c r="F188" i="55"/>
  <c r="E188" i="55"/>
  <c r="G187" i="55"/>
  <c r="F187" i="55"/>
  <c r="E187" i="55"/>
  <c r="G186" i="55"/>
  <c r="F186" i="55"/>
  <c r="E186" i="55"/>
  <c r="G185" i="55"/>
  <c r="F185" i="55"/>
  <c r="E185" i="55"/>
  <c r="G184" i="55"/>
  <c r="F184" i="55"/>
  <c r="E184" i="55"/>
  <c r="G183" i="55"/>
  <c r="F183" i="55"/>
  <c r="E183" i="55"/>
  <c r="G182" i="55"/>
  <c r="F182" i="55"/>
  <c r="E182" i="55"/>
  <c r="G181" i="55"/>
  <c r="F181" i="55"/>
  <c r="E181" i="55"/>
  <c r="G180" i="55"/>
  <c r="F180" i="55"/>
  <c r="E180" i="55"/>
  <c r="G179" i="55"/>
  <c r="F179" i="55"/>
  <c r="E179" i="55"/>
  <c r="G178" i="55"/>
  <c r="F178" i="55"/>
  <c r="G177" i="55"/>
  <c r="F177" i="55"/>
  <c r="E177" i="55"/>
  <c r="G176" i="55"/>
  <c r="F176" i="55"/>
  <c r="E176" i="55"/>
  <c r="G175" i="55"/>
  <c r="F175" i="55"/>
  <c r="E175" i="55"/>
  <c r="G174" i="55"/>
  <c r="F174" i="55"/>
  <c r="E174" i="55"/>
  <c r="G173" i="55"/>
  <c r="F173" i="55"/>
  <c r="E173" i="55"/>
  <c r="G172" i="55"/>
  <c r="F172" i="55"/>
  <c r="E172" i="55"/>
  <c r="G171" i="55"/>
  <c r="F171" i="55"/>
  <c r="E171" i="55"/>
  <c r="G170" i="55"/>
  <c r="F170" i="55"/>
  <c r="E170" i="55"/>
  <c r="G169" i="55"/>
  <c r="F169" i="55"/>
  <c r="E169" i="55"/>
  <c r="G168" i="55"/>
  <c r="F168" i="55"/>
  <c r="E168" i="55"/>
  <c r="G167" i="55"/>
  <c r="F167" i="55"/>
  <c r="E167" i="55"/>
  <c r="G166" i="55"/>
  <c r="F166" i="55"/>
  <c r="E166" i="55"/>
  <c r="G165" i="55"/>
  <c r="F165" i="55"/>
  <c r="E165" i="55"/>
  <c r="G164" i="55"/>
  <c r="F164" i="55"/>
  <c r="E164" i="55"/>
  <c r="G163" i="55"/>
  <c r="F163" i="55"/>
  <c r="E163" i="55"/>
  <c r="G162" i="55"/>
  <c r="F162" i="55"/>
  <c r="E162" i="55"/>
  <c r="G161" i="55"/>
  <c r="F161" i="55"/>
  <c r="E161" i="55"/>
  <c r="G160" i="55"/>
  <c r="F160" i="55"/>
  <c r="E160" i="55"/>
  <c r="G159" i="55"/>
  <c r="F159" i="55"/>
  <c r="E159" i="55"/>
  <c r="G158" i="55"/>
  <c r="F158" i="55"/>
  <c r="E158" i="55"/>
  <c r="G157" i="55"/>
  <c r="F157" i="55"/>
  <c r="E157" i="55"/>
  <c r="G156" i="55"/>
  <c r="F156" i="55"/>
  <c r="E156" i="55"/>
  <c r="G155" i="55"/>
  <c r="F155" i="55"/>
  <c r="E155" i="55"/>
  <c r="G154" i="55"/>
  <c r="F154" i="55"/>
  <c r="E154" i="55"/>
  <c r="G153" i="55"/>
  <c r="F153" i="55"/>
  <c r="E153" i="55"/>
  <c r="G152" i="55"/>
  <c r="F152" i="55"/>
  <c r="E152" i="55"/>
  <c r="G151" i="55"/>
  <c r="F151" i="55"/>
  <c r="E151" i="55"/>
  <c r="G150" i="55"/>
  <c r="F150" i="55"/>
  <c r="E150" i="55"/>
  <c r="G149" i="55"/>
  <c r="F149" i="55"/>
  <c r="E149" i="55"/>
  <c r="G148" i="55"/>
  <c r="F148" i="55"/>
  <c r="E148" i="55"/>
  <c r="G147" i="55"/>
  <c r="F147" i="55"/>
  <c r="E147" i="55"/>
  <c r="G146" i="55"/>
  <c r="F146" i="55"/>
  <c r="E146" i="55"/>
  <c r="G145" i="55"/>
  <c r="F145" i="55"/>
  <c r="E145" i="55"/>
  <c r="G144" i="55"/>
  <c r="F144" i="55"/>
  <c r="E144" i="55"/>
  <c r="G143" i="55"/>
  <c r="F143" i="55"/>
  <c r="E143" i="55"/>
  <c r="G142" i="55"/>
  <c r="F142" i="55"/>
  <c r="E142" i="55"/>
  <c r="G141" i="55"/>
  <c r="F141" i="55"/>
  <c r="E141" i="55"/>
  <c r="G140" i="55"/>
  <c r="F140" i="55"/>
  <c r="E140" i="55"/>
  <c r="G139" i="55"/>
  <c r="F139" i="55"/>
  <c r="E139" i="55"/>
  <c r="G138" i="55"/>
  <c r="F138" i="55"/>
  <c r="E138" i="55"/>
  <c r="G137" i="55"/>
  <c r="F137" i="55"/>
  <c r="E137" i="55"/>
  <c r="G136" i="55"/>
  <c r="F136" i="55"/>
  <c r="E136" i="55"/>
  <c r="G135" i="55"/>
  <c r="F135" i="55"/>
  <c r="E135" i="55"/>
  <c r="G134" i="55"/>
  <c r="F134" i="55"/>
  <c r="E134" i="55"/>
  <c r="G133" i="55"/>
  <c r="F133" i="55"/>
  <c r="E133" i="55"/>
  <c r="G132" i="55"/>
  <c r="F132" i="55"/>
  <c r="E132" i="55"/>
  <c r="G131" i="55"/>
  <c r="F131" i="55"/>
  <c r="E131" i="55"/>
  <c r="G130" i="55"/>
  <c r="F130" i="55"/>
  <c r="E130" i="55"/>
  <c r="G129" i="55"/>
  <c r="F129" i="55"/>
  <c r="E129" i="55"/>
  <c r="G128" i="55"/>
  <c r="F128" i="55"/>
  <c r="E128" i="55"/>
  <c r="G127" i="55"/>
  <c r="F127" i="55"/>
  <c r="E127" i="55"/>
  <c r="G126" i="55"/>
  <c r="F126" i="55"/>
  <c r="E126" i="55"/>
  <c r="G125" i="55"/>
  <c r="F125" i="55"/>
  <c r="E125" i="55"/>
  <c r="G124" i="55"/>
  <c r="F124" i="55"/>
  <c r="E124" i="55"/>
  <c r="G123" i="55"/>
  <c r="F123" i="55"/>
  <c r="E123" i="55"/>
  <c r="G122" i="55"/>
  <c r="F122" i="55"/>
  <c r="E122" i="55"/>
  <c r="G121" i="55"/>
  <c r="F121" i="55"/>
  <c r="E121" i="55"/>
  <c r="G120" i="55"/>
  <c r="F120" i="55"/>
  <c r="E120" i="55"/>
  <c r="G119" i="55"/>
  <c r="F119" i="55"/>
  <c r="E119" i="55"/>
  <c r="G118" i="55"/>
  <c r="F118" i="55"/>
  <c r="E118" i="55"/>
  <c r="G117" i="55"/>
  <c r="F117" i="55"/>
  <c r="E117" i="55"/>
  <c r="G116" i="55"/>
  <c r="F116" i="55"/>
  <c r="E116" i="55"/>
  <c r="G115" i="55"/>
  <c r="F115" i="55"/>
  <c r="E115" i="55"/>
  <c r="G114" i="55"/>
  <c r="F114" i="55"/>
  <c r="E114" i="55"/>
  <c r="G113" i="55"/>
  <c r="F113" i="55"/>
  <c r="E113" i="55"/>
  <c r="G112" i="55"/>
  <c r="F112" i="55"/>
  <c r="E112" i="55"/>
  <c r="G111" i="55"/>
  <c r="F111" i="55"/>
  <c r="E111" i="55"/>
  <c r="G110" i="55"/>
  <c r="F110" i="55"/>
  <c r="E110" i="55"/>
  <c r="G109" i="55"/>
  <c r="F109" i="55"/>
  <c r="E109" i="55"/>
  <c r="G108" i="55"/>
  <c r="F108" i="55"/>
  <c r="E108" i="55"/>
  <c r="G107" i="55"/>
  <c r="F107" i="55"/>
  <c r="E107" i="55"/>
  <c r="G106" i="55"/>
  <c r="F106" i="55"/>
  <c r="E106" i="55"/>
  <c r="G105" i="55"/>
  <c r="F105" i="55"/>
  <c r="E105" i="55"/>
  <c r="G104" i="55"/>
  <c r="F104" i="55"/>
  <c r="E104" i="55"/>
  <c r="G103" i="55"/>
  <c r="F103" i="55"/>
  <c r="E103" i="55"/>
  <c r="G102" i="55"/>
  <c r="F102" i="55"/>
  <c r="E102" i="55"/>
  <c r="G101" i="55"/>
  <c r="F101" i="55"/>
  <c r="E101" i="55"/>
  <c r="G100" i="55"/>
  <c r="F100" i="55"/>
  <c r="E100" i="55"/>
  <c r="G99" i="55"/>
  <c r="F99" i="55"/>
  <c r="E99" i="55"/>
  <c r="G98" i="55"/>
  <c r="F98" i="55"/>
  <c r="E98" i="55"/>
  <c r="G97" i="55"/>
  <c r="F97" i="55"/>
  <c r="E97" i="55"/>
  <c r="G96" i="55"/>
  <c r="F96" i="55"/>
  <c r="E96" i="55"/>
  <c r="G95" i="55"/>
  <c r="F95" i="55"/>
  <c r="E95" i="55"/>
  <c r="G94" i="55"/>
  <c r="F94" i="55"/>
  <c r="E94" i="55"/>
  <c r="G93" i="55"/>
  <c r="F93" i="55"/>
  <c r="E93" i="55"/>
  <c r="G92" i="55"/>
  <c r="F92" i="55"/>
  <c r="E92" i="55"/>
  <c r="G91" i="55"/>
  <c r="F91" i="55"/>
  <c r="E91" i="55"/>
  <c r="G90" i="55"/>
  <c r="F90" i="55"/>
  <c r="E90" i="55"/>
  <c r="G89" i="55"/>
  <c r="F89" i="55"/>
  <c r="E89" i="55"/>
  <c r="G88" i="55"/>
  <c r="F88" i="55"/>
  <c r="E88" i="55"/>
  <c r="G87" i="55"/>
  <c r="F87" i="55"/>
  <c r="E87" i="55"/>
  <c r="G86" i="55"/>
  <c r="F86" i="55"/>
  <c r="E86" i="55"/>
  <c r="G85" i="55"/>
  <c r="F85" i="55"/>
  <c r="E85" i="55"/>
  <c r="G84" i="55"/>
  <c r="F84" i="55"/>
  <c r="E84" i="55"/>
  <c r="G83" i="55"/>
  <c r="F83" i="55"/>
  <c r="E83" i="55"/>
  <c r="G82" i="55"/>
  <c r="F82" i="55"/>
  <c r="E82" i="55"/>
  <c r="G81" i="55"/>
  <c r="F81" i="55"/>
  <c r="E81" i="55"/>
  <c r="G80" i="55"/>
  <c r="F80" i="55"/>
  <c r="E80" i="55"/>
  <c r="G79" i="55"/>
  <c r="F79" i="55"/>
  <c r="E79" i="55"/>
  <c r="G78" i="55"/>
  <c r="F78" i="55"/>
  <c r="E78" i="55"/>
  <c r="G77" i="55"/>
  <c r="F77" i="55"/>
  <c r="E77" i="55"/>
  <c r="G76" i="55"/>
  <c r="F76" i="55"/>
  <c r="E76" i="55"/>
  <c r="G75" i="55"/>
  <c r="F75" i="55"/>
  <c r="E75" i="55"/>
  <c r="G74" i="55"/>
  <c r="F74" i="55"/>
  <c r="E74" i="55"/>
  <c r="G73" i="55"/>
  <c r="F73" i="55"/>
  <c r="E73" i="55"/>
  <c r="G72" i="55"/>
  <c r="F72" i="55"/>
  <c r="E72" i="55"/>
  <c r="G71" i="55"/>
  <c r="F71" i="55"/>
  <c r="E71" i="55"/>
  <c r="G70" i="55"/>
  <c r="F70" i="55"/>
  <c r="E70" i="55"/>
  <c r="G69" i="55"/>
  <c r="F69" i="55"/>
  <c r="E69" i="55"/>
  <c r="G68" i="55"/>
  <c r="F68" i="55"/>
  <c r="E68" i="55"/>
  <c r="G67" i="55"/>
  <c r="F67" i="55"/>
  <c r="E67" i="55"/>
  <c r="G66" i="55"/>
  <c r="F66" i="55"/>
  <c r="E66" i="55"/>
  <c r="G65" i="55"/>
  <c r="F65" i="55"/>
  <c r="E65" i="55"/>
  <c r="G64" i="55"/>
  <c r="F64" i="55"/>
  <c r="E64" i="55"/>
  <c r="G63" i="55"/>
  <c r="F63" i="55"/>
  <c r="E63" i="55"/>
  <c r="G62" i="55"/>
  <c r="F62" i="55"/>
  <c r="E62" i="55"/>
  <c r="G61" i="55"/>
  <c r="F61" i="55"/>
  <c r="E61" i="55"/>
  <c r="G60" i="55"/>
  <c r="F60" i="55"/>
  <c r="E60" i="55"/>
  <c r="G59" i="55"/>
  <c r="F59" i="55"/>
  <c r="E59" i="55"/>
  <c r="G58" i="55"/>
  <c r="F58" i="55"/>
  <c r="E58" i="55"/>
  <c r="G57" i="55"/>
  <c r="F57" i="55"/>
  <c r="E57" i="55"/>
  <c r="G56" i="55"/>
  <c r="F56" i="55"/>
  <c r="E56" i="55"/>
  <c r="G55" i="55"/>
  <c r="F55" i="55"/>
  <c r="E55" i="55"/>
  <c r="G54" i="55"/>
  <c r="F54" i="55"/>
  <c r="E54" i="55"/>
  <c r="G53" i="55"/>
  <c r="F53" i="55"/>
  <c r="E53" i="55"/>
  <c r="G52" i="55"/>
  <c r="F52" i="55"/>
  <c r="E52" i="55"/>
  <c r="G51" i="55"/>
  <c r="F51" i="55"/>
  <c r="E51" i="55"/>
  <c r="G50" i="55"/>
  <c r="F50" i="55"/>
  <c r="E50" i="55"/>
  <c r="G49" i="55"/>
  <c r="F49" i="55"/>
  <c r="E49" i="55"/>
  <c r="G48" i="55"/>
  <c r="F48" i="55"/>
  <c r="E48" i="55"/>
  <c r="G47" i="55"/>
  <c r="F47" i="55"/>
  <c r="E47" i="55"/>
  <c r="G46" i="55"/>
  <c r="F46" i="55"/>
  <c r="E46" i="55"/>
  <c r="G45" i="55"/>
  <c r="F45" i="55"/>
  <c r="E45" i="55"/>
  <c r="G44" i="55"/>
  <c r="F44" i="55"/>
  <c r="E44" i="55"/>
  <c r="G43" i="55"/>
  <c r="F43" i="55"/>
  <c r="E43" i="55"/>
  <c r="G42" i="55"/>
  <c r="F42" i="55"/>
  <c r="E42" i="55"/>
  <c r="G41" i="55"/>
  <c r="F41" i="55"/>
  <c r="E41" i="55"/>
  <c r="G40" i="55"/>
  <c r="F40" i="55"/>
  <c r="E40" i="55"/>
  <c r="G39" i="55"/>
  <c r="F39" i="55"/>
  <c r="E39" i="55"/>
  <c r="G38" i="55"/>
  <c r="F38" i="55"/>
  <c r="E38" i="55"/>
  <c r="G37" i="55"/>
  <c r="F37" i="55"/>
  <c r="E37" i="55"/>
  <c r="G36" i="55"/>
  <c r="F36" i="55"/>
  <c r="E36" i="55"/>
  <c r="G35" i="55"/>
  <c r="F35" i="55"/>
  <c r="E35" i="55"/>
  <c r="G34" i="55"/>
  <c r="F34" i="55"/>
  <c r="E34" i="55"/>
  <c r="G33" i="55"/>
  <c r="F33" i="55"/>
  <c r="E33" i="55"/>
  <c r="G32" i="55"/>
  <c r="F32" i="55"/>
  <c r="E32" i="55"/>
  <c r="G31" i="55"/>
  <c r="F31" i="55"/>
  <c r="E31" i="55"/>
  <c r="G30" i="55"/>
  <c r="F30" i="55"/>
  <c r="E30" i="55"/>
  <c r="G29" i="55"/>
  <c r="F29" i="55"/>
  <c r="E29" i="55"/>
  <c r="G28" i="55"/>
  <c r="F28" i="55"/>
  <c r="E28" i="55"/>
  <c r="G27" i="55"/>
  <c r="F27" i="55"/>
  <c r="E27" i="55"/>
  <c r="G26" i="55"/>
  <c r="F26" i="55"/>
  <c r="E26" i="55"/>
  <c r="G25" i="55"/>
  <c r="F25" i="55"/>
  <c r="E25" i="55"/>
  <c r="G24" i="55"/>
  <c r="F24" i="55"/>
  <c r="E24" i="55"/>
  <c r="G23" i="55"/>
  <c r="F23" i="55"/>
  <c r="E23" i="55"/>
  <c r="G22" i="55"/>
  <c r="F22" i="55"/>
  <c r="E22" i="55"/>
  <c r="G21" i="55"/>
  <c r="F21" i="55"/>
  <c r="E21" i="55"/>
  <c r="G20" i="55"/>
  <c r="F20" i="55"/>
  <c r="E20" i="55"/>
  <c r="G19" i="55"/>
  <c r="F19" i="55"/>
  <c r="E19" i="55"/>
  <c r="G18" i="55"/>
  <c r="F18" i="55"/>
  <c r="E18" i="55"/>
  <c r="G17" i="55"/>
  <c r="F17" i="55"/>
  <c r="E17" i="55"/>
  <c r="G16" i="55"/>
  <c r="F16" i="55"/>
  <c r="E16" i="55"/>
  <c r="G15" i="55"/>
  <c r="F15" i="55"/>
  <c r="E15" i="55"/>
  <c r="G14" i="55"/>
  <c r="F14" i="55"/>
  <c r="E14" i="55"/>
  <c r="G13" i="55"/>
  <c r="F13" i="55"/>
  <c r="E13" i="55"/>
  <c r="G12" i="55"/>
  <c r="F12" i="55"/>
  <c r="E12" i="55"/>
  <c r="G11" i="55"/>
  <c r="F11" i="55"/>
  <c r="E11" i="55"/>
  <c r="G10" i="55"/>
  <c r="F10" i="55"/>
  <c r="E10" i="55"/>
  <c r="G9" i="55"/>
  <c r="F9" i="55"/>
  <c r="E9" i="55"/>
  <c r="G8" i="55"/>
  <c r="F8" i="55"/>
  <c r="E8" i="55"/>
  <c r="G7" i="55"/>
  <c r="F7" i="55"/>
  <c r="E7" i="55"/>
  <c r="G6" i="55"/>
  <c r="F6" i="55"/>
  <c r="E6" i="55"/>
  <c r="G5" i="55"/>
  <c r="F5" i="55"/>
  <c r="E5" i="55"/>
  <c r="G4" i="55"/>
  <c r="F4" i="55"/>
  <c r="E4" i="55"/>
  <c r="F29" i="54"/>
  <c r="E29" i="54"/>
  <c r="F28" i="54"/>
  <c r="E28" i="54"/>
  <c r="F27" i="54"/>
  <c r="E27" i="54"/>
  <c r="F26" i="54"/>
  <c r="E26" i="54"/>
  <c r="D25" i="54"/>
  <c r="C25" i="54"/>
  <c r="F25" i="54" s="1"/>
  <c r="D24" i="54"/>
  <c r="D30" i="54" s="1"/>
  <c r="F23" i="54"/>
  <c r="E23" i="54"/>
  <c r="F22" i="54"/>
  <c r="E22" i="54"/>
  <c r="D22" i="54"/>
  <c r="C22" i="54"/>
  <c r="F21" i="54"/>
  <c r="E21" i="54"/>
  <c r="F20" i="54"/>
  <c r="E20" i="54"/>
  <c r="F19" i="54"/>
  <c r="E19" i="54"/>
  <c r="F18" i="54"/>
  <c r="E18" i="54"/>
  <c r="F17" i="54"/>
  <c r="E17" i="54"/>
  <c r="F16" i="54"/>
  <c r="E16" i="54"/>
  <c r="F15" i="54"/>
  <c r="E15" i="54"/>
  <c r="F14" i="54"/>
  <c r="E14" i="54"/>
  <c r="F13" i="54"/>
  <c r="E13" i="54"/>
  <c r="F12" i="54"/>
  <c r="E12" i="54"/>
  <c r="F11" i="54"/>
  <c r="E11" i="54"/>
  <c r="F10" i="54"/>
  <c r="E10" i="54"/>
  <c r="F9" i="54"/>
  <c r="E9" i="54"/>
  <c r="F8" i="54"/>
  <c r="E8" i="54"/>
  <c r="F7" i="54"/>
  <c r="E7" i="54"/>
  <c r="F6" i="54"/>
  <c r="E6" i="54"/>
  <c r="F5" i="54"/>
  <c r="E5" i="54"/>
  <c r="F4" i="54"/>
  <c r="E4" i="54"/>
  <c r="E10" i="131"/>
  <c r="E9" i="131"/>
  <c r="E8" i="131"/>
  <c r="E7" i="131"/>
  <c r="E6" i="131"/>
  <c r="E5" i="131"/>
  <c r="E42" i="35"/>
  <c r="E40" i="35"/>
  <c r="E38" i="35"/>
  <c r="E36" i="35"/>
  <c r="E34" i="35"/>
  <c r="E32" i="35"/>
  <c r="E30" i="35"/>
  <c r="E28" i="35"/>
  <c r="E26" i="35"/>
  <c r="E24" i="35"/>
  <c r="E22" i="35"/>
  <c r="E20" i="35"/>
  <c r="E18" i="35"/>
  <c r="E16" i="35"/>
  <c r="E14" i="35"/>
  <c r="E12" i="35"/>
  <c r="E10" i="35"/>
  <c r="E8" i="35"/>
  <c r="E6" i="35"/>
  <c r="E5" i="35"/>
  <c r="D4" i="35"/>
  <c r="C4" i="35"/>
  <c r="E4" i="35" s="1"/>
  <c r="B33" i="132"/>
  <c r="E1355" i="33"/>
  <c r="F1355" i="33" s="1"/>
  <c r="D1355" i="33"/>
  <c r="F1367" i="33" s="1"/>
  <c r="G1354" i="33"/>
  <c r="F1354" i="33"/>
  <c r="H1353" i="33"/>
  <c r="G1353" i="33"/>
  <c r="F1353" i="33"/>
  <c r="H1352" i="33"/>
  <c r="G1352" i="33"/>
  <c r="F1352" i="33"/>
  <c r="H1351" i="33"/>
  <c r="G1351" i="33"/>
  <c r="F1351" i="33"/>
  <c r="H1350" i="33"/>
  <c r="G1350" i="33"/>
  <c r="F1350" i="33"/>
  <c r="H1349" i="33"/>
  <c r="G1349" i="33"/>
  <c r="F1349" i="33"/>
  <c r="H1348" i="33"/>
  <c r="G1348" i="33"/>
  <c r="F1348" i="33"/>
  <c r="H1347" i="33"/>
  <c r="G1347" i="33"/>
  <c r="F1347" i="33"/>
  <c r="H1346" i="33"/>
  <c r="G1346" i="33"/>
  <c r="F1346" i="33"/>
  <c r="H1345" i="33"/>
  <c r="G1345" i="33"/>
  <c r="F1345" i="33"/>
  <c r="H1344" i="33"/>
  <c r="G1344" i="33"/>
  <c r="F1344" i="33"/>
  <c r="H1343" i="33"/>
  <c r="G1343" i="33"/>
  <c r="F1343" i="33"/>
  <c r="H1342" i="33"/>
  <c r="G1342" i="33"/>
  <c r="F1342" i="33"/>
  <c r="H1341" i="33"/>
  <c r="G1341" i="33"/>
  <c r="F1341" i="33"/>
  <c r="H1340" i="33"/>
  <c r="G1340" i="33"/>
  <c r="F1340" i="33"/>
  <c r="H1339" i="33"/>
  <c r="G1339" i="33"/>
  <c r="F1339" i="33"/>
  <c r="H1338" i="33"/>
  <c r="G1338" i="33"/>
  <c r="F1338" i="33"/>
  <c r="H1337" i="33"/>
  <c r="G1337" i="33"/>
  <c r="F1337" i="33"/>
  <c r="H1336" i="33"/>
  <c r="G1336" i="33"/>
  <c r="F1336" i="33"/>
  <c r="H1335" i="33"/>
  <c r="G1335" i="33"/>
  <c r="F1335" i="33"/>
  <c r="H1334" i="33"/>
  <c r="G1334" i="33"/>
  <c r="F1334" i="33"/>
  <c r="H1333" i="33"/>
  <c r="G1333" i="33"/>
  <c r="F1333" i="33"/>
  <c r="H1332" i="33"/>
  <c r="G1332" i="33"/>
  <c r="F1332" i="33"/>
  <c r="H1331" i="33"/>
  <c r="G1331" i="33"/>
  <c r="F1331" i="33"/>
  <c r="H1330" i="33"/>
  <c r="G1330" i="33"/>
  <c r="F1330" i="33"/>
  <c r="H1329" i="33"/>
  <c r="G1329" i="33"/>
  <c r="F1329" i="33"/>
  <c r="H1328" i="33"/>
  <c r="G1328" i="33"/>
  <c r="F1328" i="33"/>
  <c r="H1327" i="33"/>
  <c r="G1327" i="33"/>
  <c r="F1327" i="33"/>
  <c r="H1326" i="33"/>
  <c r="G1326" i="33"/>
  <c r="F1326" i="33"/>
  <c r="H1325" i="33"/>
  <c r="G1325" i="33"/>
  <c r="F1325" i="33"/>
  <c r="H1324" i="33"/>
  <c r="G1324" i="33"/>
  <c r="F1324" i="33"/>
  <c r="H1323" i="33"/>
  <c r="G1323" i="33"/>
  <c r="F1323" i="33"/>
  <c r="H1322" i="33"/>
  <c r="G1322" i="33"/>
  <c r="F1322" i="33"/>
  <c r="H1321" i="33"/>
  <c r="G1321" i="33"/>
  <c r="F1321" i="33"/>
  <c r="H1320" i="33"/>
  <c r="G1320" i="33"/>
  <c r="F1320" i="33"/>
  <c r="H1319" i="33"/>
  <c r="G1319" i="33"/>
  <c r="F1319" i="33"/>
  <c r="H1318" i="33"/>
  <c r="G1318" i="33"/>
  <c r="F1318" i="33"/>
  <c r="H1317" i="33"/>
  <c r="G1317" i="33"/>
  <c r="F1317" i="33"/>
  <c r="H1316" i="33"/>
  <c r="G1316" i="33"/>
  <c r="F1316" i="33"/>
  <c r="H1315" i="33"/>
  <c r="G1315" i="33"/>
  <c r="F1315" i="33"/>
  <c r="H1314" i="33"/>
  <c r="G1314" i="33"/>
  <c r="F1314" i="33"/>
  <c r="H1313" i="33"/>
  <c r="G1313" i="33"/>
  <c r="F1313" i="33"/>
  <c r="H1312" i="33"/>
  <c r="G1312" i="33"/>
  <c r="F1312" i="33"/>
  <c r="H1311" i="33"/>
  <c r="G1311" i="33"/>
  <c r="F1311" i="33"/>
  <c r="H1310" i="33"/>
  <c r="G1310" i="33"/>
  <c r="F1310" i="33"/>
  <c r="H1309" i="33"/>
  <c r="G1309" i="33"/>
  <c r="F1309" i="33"/>
  <c r="H1308" i="33"/>
  <c r="G1308" i="33"/>
  <c r="F1308" i="33"/>
  <c r="H1307" i="33"/>
  <c r="G1307" i="33"/>
  <c r="F1307" i="33"/>
  <c r="H1306" i="33"/>
  <c r="G1306" i="33"/>
  <c r="F1306" i="33"/>
  <c r="H1305" i="33"/>
  <c r="G1305" i="33"/>
  <c r="F1305" i="33"/>
  <c r="H1304" i="33"/>
  <c r="G1304" i="33"/>
  <c r="F1304" i="33"/>
  <c r="H1303" i="33"/>
  <c r="G1303" i="33"/>
  <c r="F1303" i="33"/>
  <c r="H1302" i="33"/>
  <c r="G1302" i="33"/>
  <c r="F1302" i="33"/>
  <c r="H1301" i="33"/>
  <c r="G1301" i="33"/>
  <c r="F1301" i="33"/>
  <c r="H1300" i="33"/>
  <c r="G1300" i="33"/>
  <c r="F1300" i="33"/>
  <c r="H1299" i="33"/>
  <c r="G1299" i="33"/>
  <c r="F1299" i="33"/>
  <c r="H1298" i="33"/>
  <c r="G1298" i="33"/>
  <c r="F1298" i="33"/>
  <c r="H1297" i="33"/>
  <c r="G1297" i="33"/>
  <c r="F1297" i="33"/>
  <c r="H1296" i="33"/>
  <c r="G1296" i="33"/>
  <c r="F1296" i="33"/>
  <c r="H1295" i="33"/>
  <c r="G1295" i="33"/>
  <c r="F1295" i="33"/>
  <c r="H1294" i="33"/>
  <c r="G1294" i="33"/>
  <c r="F1294" i="33"/>
  <c r="H1293" i="33"/>
  <c r="G1293" i="33"/>
  <c r="F1293" i="33"/>
  <c r="H1292" i="33"/>
  <c r="G1292" i="33"/>
  <c r="F1292" i="33"/>
  <c r="H1291" i="33"/>
  <c r="G1291" i="33"/>
  <c r="F1291" i="33"/>
  <c r="H1290" i="33"/>
  <c r="G1290" i="33"/>
  <c r="F1290" i="33"/>
  <c r="H1289" i="33"/>
  <c r="G1289" i="33"/>
  <c r="F1289" i="33"/>
  <c r="H1288" i="33"/>
  <c r="G1288" i="33"/>
  <c r="F1288" i="33"/>
  <c r="H1287" i="33"/>
  <c r="G1287" i="33"/>
  <c r="F1287" i="33"/>
  <c r="H1286" i="33"/>
  <c r="G1286" i="33"/>
  <c r="F1286" i="33"/>
  <c r="H1285" i="33"/>
  <c r="G1285" i="33"/>
  <c r="F1285" i="33"/>
  <c r="H1284" i="33"/>
  <c r="G1284" i="33"/>
  <c r="F1284" i="33"/>
  <c r="H1283" i="33"/>
  <c r="G1283" i="33"/>
  <c r="F1283" i="33"/>
  <c r="H1282" i="33"/>
  <c r="G1282" i="33"/>
  <c r="F1282" i="33"/>
  <c r="H1281" i="33"/>
  <c r="G1281" i="33"/>
  <c r="F1281" i="33"/>
  <c r="H1280" i="33"/>
  <c r="G1280" i="33"/>
  <c r="F1280" i="33"/>
  <c r="H1279" i="33"/>
  <c r="G1279" i="33"/>
  <c r="F1279" i="33"/>
  <c r="H1278" i="33"/>
  <c r="G1278" i="33"/>
  <c r="F1278" i="33"/>
  <c r="H1277" i="33"/>
  <c r="G1277" i="33"/>
  <c r="F1277" i="33"/>
  <c r="H1276" i="33"/>
  <c r="G1276" i="33"/>
  <c r="F1276" i="33"/>
  <c r="H1275" i="33"/>
  <c r="G1275" i="33"/>
  <c r="F1275" i="33"/>
  <c r="H1274" i="33"/>
  <c r="G1274" i="33"/>
  <c r="F1274" i="33"/>
  <c r="H1273" i="33"/>
  <c r="G1273" i="33"/>
  <c r="F1273" i="33"/>
  <c r="H1272" i="33"/>
  <c r="G1272" i="33"/>
  <c r="F1272" i="33"/>
  <c r="H1271" i="33"/>
  <c r="G1271" i="33"/>
  <c r="F1271" i="33"/>
  <c r="H1270" i="33"/>
  <c r="G1270" i="33"/>
  <c r="F1270" i="33"/>
  <c r="H1269" i="33"/>
  <c r="G1269" i="33"/>
  <c r="F1269" i="33"/>
  <c r="H1268" i="33"/>
  <c r="G1268" i="33"/>
  <c r="F1268" i="33"/>
  <c r="H1267" i="33"/>
  <c r="G1267" i="33"/>
  <c r="F1267" i="33"/>
  <c r="H1266" i="33"/>
  <c r="G1266" i="33"/>
  <c r="F1266" i="33"/>
  <c r="H1265" i="33"/>
  <c r="G1265" i="33"/>
  <c r="F1265" i="33"/>
  <c r="H1264" i="33"/>
  <c r="G1264" i="33"/>
  <c r="F1264" i="33"/>
  <c r="H1263" i="33"/>
  <c r="G1263" i="33"/>
  <c r="F1263" i="33"/>
  <c r="H1262" i="33"/>
  <c r="G1262" i="33"/>
  <c r="F1262" i="33"/>
  <c r="H1261" i="33"/>
  <c r="G1261" i="33"/>
  <c r="F1261" i="33"/>
  <c r="H1260" i="33"/>
  <c r="G1260" i="33"/>
  <c r="F1260" i="33"/>
  <c r="H1259" i="33"/>
  <c r="G1259" i="33"/>
  <c r="F1259" i="33"/>
  <c r="H1258" i="33"/>
  <c r="G1258" i="33"/>
  <c r="F1258" i="33"/>
  <c r="H1257" i="33"/>
  <c r="G1257" i="33"/>
  <c r="F1257" i="33"/>
  <c r="H1256" i="33"/>
  <c r="G1256" i="33"/>
  <c r="F1256" i="33"/>
  <c r="H1255" i="33"/>
  <c r="G1255" i="33"/>
  <c r="F1255" i="33"/>
  <c r="H1254" i="33"/>
  <c r="G1254" i="33"/>
  <c r="F1254" i="33"/>
  <c r="H1253" i="33"/>
  <c r="G1253" i="33"/>
  <c r="F1253" i="33"/>
  <c r="H1252" i="33"/>
  <c r="G1252" i="33"/>
  <c r="F1252" i="33"/>
  <c r="H1251" i="33"/>
  <c r="G1251" i="33"/>
  <c r="F1251" i="33"/>
  <c r="H1250" i="33"/>
  <c r="G1250" i="33"/>
  <c r="F1250" i="33"/>
  <c r="H1249" i="33"/>
  <c r="G1249" i="33"/>
  <c r="F1249" i="33"/>
  <c r="H1248" i="33"/>
  <c r="G1248" i="33"/>
  <c r="F1248" i="33"/>
  <c r="H1247" i="33"/>
  <c r="G1247" i="33"/>
  <c r="F1247" i="33"/>
  <c r="H1246" i="33"/>
  <c r="G1246" i="33"/>
  <c r="F1246" i="33"/>
  <c r="H1245" i="33"/>
  <c r="G1245" i="33"/>
  <c r="F1245" i="33"/>
  <c r="H1244" i="33"/>
  <c r="G1244" i="33"/>
  <c r="F1244" i="33"/>
  <c r="H1243" i="33"/>
  <c r="G1243" i="33"/>
  <c r="F1243" i="33"/>
  <c r="H1242" i="33"/>
  <c r="G1242" i="33"/>
  <c r="F1242" i="33"/>
  <c r="H1241" i="33"/>
  <c r="G1241" i="33"/>
  <c r="F1241" i="33"/>
  <c r="H1240" i="33"/>
  <c r="G1240" i="33"/>
  <c r="F1240" i="33"/>
  <c r="H1239" i="33"/>
  <c r="G1239" i="33"/>
  <c r="F1239" i="33"/>
  <c r="H1238" i="33"/>
  <c r="G1238" i="33"/>
  <c r="F1238" i="33"/>
  <c r="H1237" i="33"/>
  <c r="G1237" i="33"/>
  <c r="F1237" i="33"/>
  <c r="H1236" i="33"/>
  <c r="G1236" i="33"/>
  <c r="F1236" i="33"/>
  <c r="H1235" i="33"/>
  <c r="G1235" i="33"/>
  <c r="F1235" i="33"/>
  <c r="H1234" i="33"/>
  <c r="G1234" i="33"/>
  <c r="F1234" i="33"/>
  <c r="H1233" i="33"/>
  <c r="G1233" i="33"/>
  <c r="F1233" i="33"/>
  <c r="H1232" i="33"/>
  <c r="G1232" i="33"/>
  <c r="F1232" i="33"/>
  <c r="H1231" i="33"/>
  <c r="G1231" i="33"/>
  <c r="F1231" i="33"/>
  <c r="H1230" i="33"/>
  <c r="G1230" i="33"/>
  <c r="F1230" i="33"/>
  <c r="H1229" i="33"/>
  <c r="G1229" i="33"/>
  <c r="F1229" i="33"/>
  <c r="H1228" i="33"/>
  <c r="G1228" i="33"/>
  <c r="F1228" i="33"/>
  <c r="H1227" i="33"/>
  <c r="G1227" i="33"/>
  <c r="F1227" i="33"/>
  <c r="H1226" i="33"/>
  <c r="G1226" i="33"/>
  <c r="F1226" i="33"/>
  <c r="H1225" i="33"/>
  <c r="G1225" i="33"/>
  <c r="F1225" i="33"/>
  <c r="H1224" i="33"/>
  <c r="G1224" i="33"/>
  <c r="F1224" i="33"/>
  <c r="H1223" i="33"/>
  <c r="G1223" i="33"/>
  <c r="F1223" i="33"/>
  <c r="H1222" i="33"/>
  <c r="G1222" i="33"/>
  <c r="F1222" i="33"/>
  <c r="H1221" i="33"/>
  <c r="G1221" i="33"/>
  <c r="F1221" i="33"/>
  <c r="H1220" i="33"/>
  <c r="G1220" i="33"/>
  <c r="F1220" i="33"/>
  <c r="H1219" i="33"/>
  <c r="G1219" i="33"/>
  <c r="F1219" i="33"/>
  <c r="H1218" i="33"/>
  <c r="G1218" i="33"/>
  <c r="F1218" i="33"/>
  <c r="H1217" i="33"/>
  <c r="G1217" i="33"/>
  <c r="F1217" i="33"/>
  <c r="H1216" i="33"/>
  <c r="G1216" i="33"/>
  <c r="F1216" i="33"/>
  <c r="H1215" i="33"/>
  <c r="G1215" i="33"/>
  <c r="F1215" i="33"/>
  <c r="H1214" i="33"/>
  <c r="G1214" i="33"/>
  <c r="F1214" i="33"/>
  <c r="H1213" i="33"/>
  <c r="G1213" i="33"/>
  <c r="F1213" i="33"/>
  <c r="H1212" i="33"/>
  <c r="G1212" i="33"/>
  <c r="F1212" i="33"/>
  <c r="H1211" i="33"/>
  <c r="G1211" i="33"/>
  <c r="F1211" i="33"/>
  <c r="H1210" i="33"/>
  <c r="G1210" i="33"/>
  <c r="F1210" i="33"/>
  <c r="H1209" i="33"/>
  <c r="G1209" i="33"/>
  <c r="F1209" i="33"/>
  <c r="H1208" i="33"/>
  <c r="G1208" i="33"/>
  <c r="F1208" i="33"/>
  <c r="H1207" i="33"/>
  <c r="G1207" i="33"/>
  <c r="F1207" i="33"/>
  <c r="H1206" i="33"/>
  <c r="G1206" i="33"/>
  <c r="F1206" i="33"/>
  <c r="H1205" i="33"/>
  <c r="G1205" i="33"/>
  <c r="F1205" i="33"/>
  <c r="H1204" i="33"/>
  <c r="G1204" i="33"/>
  <c r="F1204" i="33"/>
  <c r="H1203" i="33"/>
  <c r="G1203" i="33"/>
  <c r="F1203" i="33"/>
  <c r="H1202" i="33"/>
  <c r="G1202" i="33"/>
  <c r="F1202" i="33"/>
  <c r="H1201" i="33"/>
  <c r="G1201" i="33"/>
  <c r="F1201" i="33"/>
  <c r="H1200" i="33"/>
  <c r="G1200" i="33"/>
  <c r="F1200" i="33"/>
  <c r="H1199" i="33"/>
  <c r="G1199" i="33"/>
  <c r="F1199" i="33"/>
  <c r="H1198" i="33"/>
  <c r="G1198" i="33"/>
  <c r="F1198" i="33"/>
  <c r="H1197" i="33"/>
  <c r="G1197" i="33"/>
  <c r="F1197" i="33"/>
  <c r="H1196" i="33"/>
  <c r="G1196" i="33"/>
  <c r="F1196" i="33"/>
  <c r="H1195" i="33"/>
  <c r="G1195" i="33"/>
  <c r="F1195" i="33"/>
  <c r="H1194" i="33"/>
  <c r="G1194" i="33"/>
  <c r="F1194" i="33"/>
  <c r="H1193" i="33"/>
  <c r="G1193" i="33"/>
  <c r="F1193" i="33"/>
  <c r="H1192" i="33"/>
  <c r="G1192" i="33"/>
  <c r="F1192" i="33"/>
  <c r="H1191" i="33"/>
  <c r="G1191" i="33"/>
  <c r="F1191" i="33"/>
  <c r="H1190" i="33"/>
  <c r="G1190" i="33"/>
  <c r="F1190" i="33"/>
  <c r="H1189" i="33"/>
  <c r="G1189" i="33"/>
  <c r="F1189" i="33"/>
  <c r="H1188" i="33"/>
  <c r="G1188" i="33"/>
  <c r="F1188" i="33"/>
  <c r="H1187" i="33"/>
  <c r="G1187" i="33"/>
  <c r="F1187" i="33"/>
  <c r="H1186" i="33"/>
  <c r="G1186" i="33"/>
  <c r="F1186" i="33"/>
  <c r="H1185" i="33"/>
  <c r="G1185" i="33"/>
  <c r="F1185" i="33"/>
  <c r="H1184" i="33"/>
  <c r="G1184" i="33"/>
  <c r="F1184" i="33"/>
  <c r="H1183" i="33"/>
  <c r="G1183" i="33"/>
  <c r="F1183" i="33"/>
  <c r="H1182" i="33"/>
  <c r="G1182" i="33"/>
  <c r="F1182" i="33"/>
  <c r="H1181" i="33"/>
  <c r="G1181" i="33"/>
  <c r="F1181" i="33"/>
  <c r="H1180" i="33"/>
  <c r="G1180" i="33"/>
  <c r="F1180" i="33"/>
  <c r="H1179" i="33"/>
  <c r="G1179" i="33"/>
  <c r="F1179" i="33"/>
  <c r="H1178" i="33"/>
  <c r="G1178" i="33"/>
  <c r="F1178" i="33"/>
  <c r="H1177" i="33"/>
  <c r="G1177" i="33"/>
  <c r="F1177" i="33"/>
  <c r="H1176" i="33"/>
  <c r="G1176" i="33"/>
  <c r="F1176" i="33"/>
  <c r="H1175" i="33"/>
  <c r="G1175" i="33"/>
  <c r="F1175" i="33"/>
  <c r="H1174" i="33"/>
  <c r="G1174" i="33"/>
  <c r="F1174" i="33"/>
  <c r="H1173" i="33"/>
  <c r="G1173" i="33"/>
  <c r="F1173" i="33"/>
  <c r="H1172" i="33"/>
  <c r="G1172" i="33"/>
  <c r="F1172" i="33"/>
  <c r="H1171" i="33"/>
  <c r="G1171" i="33"/>
  <c r="F1171" i="33"/>
  <c r="H1170" i="33"/>
  <c r="G1170" i="33"/>
  <c r="F1170" i="33"/>
  <c r="H1169" i="33"/>
  <c r="G1169" i="33"/>
  <c r="F1169" i="33"/>
  <c r="H1168" i="33"/>
  <c r="G1168" i="33"/>
  <c r="F1168" i="33"/>
  <c r="H1167" i="33"/>
  <c r="G1167" i="33"/>
  <c r="F1167" i="33"/>
  <c r="H1166" i="33"/>
  <c r="G1166" i="33"/>
  <c r="F1166" i="33"/>
  <c r="H1165" i="33"/>
  <c r="G1165" i="33"/>
  <c r="F1165" i="33"/>
  <c r="H1164" i="33"/>
  <c r="G1164" i="33"/>
  <c r="F1164" i="33"/>
  <c r="H1163" i="33"/>
  <c r="G1163" i="33"/>
  <c r="F1163" i="33"/>
  <c r="H1162" i="33"/>
  <c r="G1162" i="33"/>
  <c r="F1162" i="33"/>
  <c r="H1161" i="33"/>
  <c r="G1161" i="33"/>
  <c r="F1161" i="33"/>
  <c r="H1160" i="33"/>
  <c r="G1160" i="33"/>
  <c r="F1160" i="33"/>
  <c r="H1159" i="33"/>
  <c r="G1159" i="33"/>
  <c r="F1159" i="33"/>
  <c r="H1158" i="33"/>
  <c r="G1158" i="33"/>
  <c r="F1158" i="33"/>
  <c r="H1157" i="33"/>
  <c r="G1157" i="33"/>
  <c r="F1157" i="33"/>
  <c r="H1156" i="33"/>
  <c r="G1156" i="33"/>
  <c r="F1156" i="33"/>
  <c r="H1155" i="33"/>
  <c r="G1155" i="33"/>
  <c r="F1155" i="33"/>
  <c r="H1154" i="33"/>
  <c r="G1154" i="33"/>
  <c r="F1154" i="33"/>
  <c r="H1153" i="33"/>
  <c r="G1153" i="33"/>
  <c r="F1153" i="33"/>
  <c r="H1152" i="33"/>
  <c r="G1152" i="33"/>
  <c r="F1152" i="33"/>
  <c r="H1151" i="33"/>
  <c r="G1151" i="33"/>
  <c r="F1151" i="33"/>
  <c r="H1150" i="33"/>
  <c r="G1150" i="33"/>
  <c r="F1150" i="33"/>
  <c r="H1149" i="33"/>
  <c r="G1149" i="33"/>
  <c r="F1149" i="33"/>
  <c r="H1148" i="33"/>
  <c r="G1148" i="33"/>
  <c r="F1148" i="33"/>
  <c r="H1147" i="33"/>
  <c r="G1147" i="33"/>
  <c r="F1147" i="33"/>
  <c r="H1146" i="33"/>
  <c r="G1146" i="33"/>
  <c r="F1146" i="33"/>
  <c r="H1145" i="33"/>
  <c r="G1145" i="33"/>
  <c r="F1145" i="33"/>
  <c r="H1144" i="33"/>
  <c r="G1144" i="33"/>
  <c r="F1144" i="33"/>
  <c r="H1143" i="33"/>
  <c r="G1143" i="33"/>
  <c r="F1143" i="33"/>
  <c r="H1142" i="33"/>
  <c r="G1142" i="33"/>
  <c r="F1142" i="33"/>
  <c r="H1141" i="33"/>
  <c r="G1141" i="33"/>
  <c r="F1141" i="33"/>
  <c r="H1140" i="33"/>
  <c r="G1140" i="33"/>
  <c r="F1140" i="33"/>
  <c r="H1139" i="33"/>
  <c r="G1139" i="33"/>
  <c r="F1139" i="33"/>
  <c r="H1138" i="33"/>
  <c r="G1138" i="33"/>
  <c r="F1138" i="33"/>
  <c r="H1137" i="33"/>
  <c r="G1137" i="33"/>
  <c r="F1137" i="33"/>
  <c r="H1136" i="33"/>
  <c r="G1136" i="33"/>
  <c r="F1136" i="33"/>
  <c r="H1135" i="33"/>
  <c r="G1135" i="33"/>
  <c r="F1135" i="33"/>
  <c r="H1134" i="33"/>
  <c r="G1134" i="33"/>
  <c r="F1134" i="33"/>
  <c r="H1133" i="33"/>
  <c r="G1133" i="33"/>
  <c r="F1133" i="33"/>
  <c r="H1132" i="33"/>
  <c r="G1132" i="33"/>
  <c r="F1132" i="33"/>
  <c r="H1131" i="33"/>
  <c r="G1131" i="33"/>
  <c r="F1131" i="33"/>
  <c r="H1130" i="33"/>
  <c r="G1130" i="33"/>
  <c r="F1130" i="33"/>
  <c r="H1129" i="33"/>
  <c r="G1129" i="33"/>
  <c r="F1129" i="33"/>
  <c r="H1128" i="33"/>
  <c r="G1128" i="33"/>
  <c r="F1128" i="33"/>
  <c r="H1127" i="33"/>
  <c r="G1127" i="33"/>
  <c r="F1127" i="33"/>
  <c r="H1126" i="33"/>
  <c r="G1126" i="33"/>
  <c r="F1126" i="33"/>
  <c r="H1125" i="33"/>
  <c r="G1125" i="33"/>
  <c r="F1125" i="33"/>
  <c r="H1124" i="33"/>
  <c r="G1124" i="33"/>
  <c r="F1124" i="33"/>
  <c r="H1123" i="33"/>
  <c r="G1123" i="33"/>
  <c r="F1123" i="33"/>
  <c r="H1122" i="33"/>
  <c r="G1122" i="33"/>
  <c r="F1122" i="33"/>
  <c r="H1121" i="33"/>
  <c r="G1121" i="33"/>
  <c r="F1121" i="33"/>
  <c r="H1120" i="33"/>
  <c r="G1120" i="33"/>
  <c r="F1120" i="33"/>
  <c r="H1119" i="33"/>
  <c r="G1119" i="33"/>
  <c r="F1119" i="33"/>
  <c r="H1118" i="33"/>
  <c r="G1118" i="33"/>
  <c r="F1118" i="33"/>
  <c r="H1117" i="33"/>
  <c r="G1117" i="33"/>
  <c r="F1117" i="33"/>
  <c r="H1116" i="33"/>
  <c r="G1116" i="33"/>
  <c r="F1116" i="33"/>
  <c r="H1115" i="33"/>
  <c r="G1115" i="33"/>
  <c r="F1115" i="33"/>
  <c r="H1114" i="33"/>
  <c r="G1114" i="33"/>
  <c r="F1114" i="33"/>
  <c r="H1113" i="33"/>
  <c r="G1113" i="33"/>
  <c r="F1113" i="33"/>
  <c r="H1112" i="33"/>
  <c r="G1112" i="33"/>
  <c r="F1112" i="33"/>
  <c r="H1111" i="33"/>
  <c r="G1111" i="33"/>
  <c r="F1111" i="33"/>
  <c r="H1110" i="33"/>
  <c r="G1110" i="33"/>
  <c r="F1110" i="33"/>
  <c r="H1109" i="33"/>
  <c r="G1109" i="33"/>
  <c r="F1109" i="33"/>
  <c r="H1108" i="33"/>
  <c r="G1108" i="33"/>
  <c r="F1108" i="33"/>
  <c r="H1107" i="33"/>
  <c r="G1107" i="33"/>
  <c r="F1107" i="33"/>
  <c r="H1106" i="33"/>
  <c r="G1106" i="33"/>
  <c r="F1106" i="33"/>
  <c r="H1105" i="33"/>
  <c r="G1105" i="33"/>
  <c r="F1105" i="33"/>
  <c r="H1104" i="33"/>
  <c r="G1104" i="33"/>
  <c r="F1104" i="33"/>
  <c r="H1103" i="33"/>
  <c r="G1103" i="33"/>
  <c r="F1103" i="33"/>
  <c r="H1102" i="33"/>
  <c r="G1102" i="33"/>
  <c r="F1102" i="33"/>
  <c r="H1101" i="33"/>
  <c r="G1101" i="33"/>
  <c r="F1101" i="33"/>
  <c r="H1100" i="33"/>
  <c r="G1100" i="33"/>
  <c r="F1100" i="33"/>
  <c r="H1099" i="33"/>
  <c r="G1099" i="33"/>
  <c r="F1099" i="33"/>
  <c r="H1098" i="33"/>
  <c r="G1098" i="33"/>
  <c r="F1098" i="33"/>
  <c r="H1097" i="33"/>
  <c r="G1097" i="33"/>
  <c r="F1097" i="33"/>
  <c r="H1096" i="33"/>
  <c r="G1096" i="33"/>
  <c r="F1096" i="33"/>
  <c r="H1095" i="33"/>
  <c r="G1095" i="33"/>
  <c r="F1095" i="33"/>
  <c r="H1094" i="33"/>
  <c r="G1094" i="33"/>
  <c r="F1094" i="33"/>
  <c r="H1093" i="33"/>
  <c r="G1093" i="33"/>
  <c r="F1093" i="33"/>
  <c r="H1092" i="33"/>
  <c r="G1092" i="33"/>
  <c r="F1092" i="33"/>
  <c r="H1091" i="33"/>
  <c r="G1091" i="33"/>
  <c r="F1091" i="33"/>
  <c r="H1090" i="33"/>
  <c r="G1090" i="33"/>
  <c r="F1090" i="33"/>
  <c r="H1089" i="33"/>
  <c r="G1089" i="33"/>
  <c r="F1089" i="33"/>
  <c r="H1088" i="33"/>
  <c r="G1088" i="33"/>
  <c r="F1088" i="33"/>
  <c r="H1087" i="33"/>
  <c r="G1087" i="33"/>
  <c r="F1087" i="33"/>
  <c r="H1086" i="33"/>
  <c r="G1086" i="33"/>
  <c r="F1086" i="33"/>
  <c r="H1085" i="33"/>
  <c r="G1085" i="33"/>
  <c r="F1085" i="33"/>
  <c r="H1084" i="33"/>
  <c r="G1084" i="33"/>
  <c r="F1084" i="33"/>
  <c r="H1083" i="33"/>
  <c r="G1083" i="33"/>
  <c r="F1083" i="33"/>
  <c r="H1082" i="33"/>
  <c r="G1082" i="33"/>
  <c r="F1082" i="33"/>
  <c r="H1081" i="33"/>
  <c r="G1081" i="33"/>
  <c r="F1081" i="33"/>
  <c r="H1080" i="33"/>
  <c r="G1080" i="33"/>
  <c r="F1080" i="33"/>
  <c r="H1079" i="33"/>
  <c r="G1079" i="33"/>
  <c r="F1079" i="33"/>
  <c r="H1078" i="33"/>
  <c r="G1078" i="33"/>
  <c r="F1078" i="33"/>
  <c r="H1077" i="33"/>
  <c r="G1077" i="33"/>
  <c r="F1077" i="33"/>
  <c r="H1076" i="33"/>
  <c r="G1076" i="33"/>
  <c r="F1076" i="33"/>
  <c r="H1075" i="33"/>
  <c r="G1075" i="33"/>
  <c r="F1075" i="33"/>
  <c r="H1074" i="33"/>
  <c r="G1074" i="33"/>
  <c r="F1074" i="33"/>
  <c r="H1073" i="33"/>
  <c r="G1073" i="33"/>
  <c r="F1073" i="33"/>
  <c r="H1072" i="33"/>
  <c r="G1072" i="33"/>
  <c r="F1072" i="33"/>
  <c r="H1071" i="33"/>
  <c r="G1071" i="33"/>
  <c r="F1071" i="33"/>
  <c r="H1070" i="33"/>
  <c r="G1070" i="33"/>
  <c r="F1070" i="33"/>
  <c r="H1069" i="33"/>
  <c r="G1069" i="33"/>
  <c r="F1069" i="33"/>
  <c r="H1068" i="33"/>
  <c r="G1068" i="33"/>
  <c r="F1068" i="33"/>
  <c r="H1067" i="33"/>
  <c r="G1067" i="33"/>
  <c r="F1067" i="33"/>
  <c r="H1066" i="33"/>
  <c r="G1066" i="33"/>
  <c r="F1066" i="33"/>
  <c r="H1065" i="33"/>
  <c r="G1065" i="33"/>
  <c r="F1065" i="33"/>
  <c r="H1064" i="33"/>
  <c r="G1064" i="33"/>
  <c r="F1064" i="33"/>
  <c r="H1063" i="33"/>
  <c r="G1063" i="33"/>
  <c r="F1063" i="33"/>
  <c r="H1062" i="33"/>
  <c r="G1062" i="33"/>
  <c r="F1062" i="33"/>
  <c r="H1061" i="33"/>
  <c r="G1061" i="33"/>
  <c r="F1061" i="33"/>
  <c r="H1060" i="33"/>
  <c r="G1060" i="33"/>
  <c r="F1060" i="33"/>
  <c r="H1059" i="33"/>
  <c r="G1059" i="33"/>
  <c r="F1059" i="33"/>
  <c r="H1058" i="33"/>
  <c r="G1058" i="33"/>
  <c r="F1058" i="33"/>
  <c r="H1057" i="33"/>
  <c r="G1057" i="33"/>
  <c r="F1057" i="33"/>
  <c r="H1056" i="33"/>
  <c r="G1056" i="33"/>
  <c r="F1056" i="33"/>
  <c r="H1055" i="33"/>
  <c r="G1055" i="33"/>
  <c r="F1055" i="33"/>
  <c r="H1054" i="33"/>
  <c r="G1054" i="33"/>
  <c r="F1054" i="33"/>
  <c r="H1053" i="33"/>
  <c r="G1053" i="33"/>
  <c r="F1053" i="33"/>
  <c r="H1052" i="33"/>
  <c r="G1052" i="33"/>
  <c r="F1052" i="33"/>
  <c r="H1051" i="33"/>
  <c r="G1051" i="33"/>
  <c r="F1051" i="33"/>
  <c r="H1050" i="33"/>
  <c r="G1050" i="33"/>
  <c r="F1050" i="33"/>
  <c r="H1049" i="33"/>
  <c r="G1049" i="33"/>
  <c r="F1049" i="33"/>
  <c r="H1048" i="33"/>
  <c r="G1048" i="33"/>
  <c r="F1048" i="33"/>
  <c r="H1047" i="33"/>
  <c r="G1047" i="33"/>
  <c r="F1047" i="33"/>
  <c r="H1046" i="33"/>
  <c r="G1046" i="33"/>
  <c r="F1046" i="33"/>
  <c r="H1045" i="33"/>
  <c r="G1045" i="33"/>
  <c r="F1045" i="33"/>
  <c r="H1044" i="33"/>
  <c r="G1044" i="33"/>
  <c r="F1044" i="33"/>
  <c r="H1043" i="33"/>
  <c r="G1043" i="33"/>
  <c r="F1043" i="33"/>
  <c r="H1042" i="33"/>
  <c r="G1042" i="33"/>
  <c r="F1042" i="33"/>
  <c r="H1041" i="33"/>
  <c r="G1041" i="33"/>
  <c r="F1041" i="33"/>
  <c r="H1040" i="33"/>
  <c r="G1040" i="33"/>
  <c r="F1040" i="33"/>
  <c r="H1039" i="33"/>
  <c r="G1039" i="33"/>
  <c r="F1039" i="33"/>
  <c r="H1038" i="33"/>
  <c r="G1038" i="33"/>
  <c r="F1038" i="33"/>
  <c r="H1037" i="33"/>
  <c r="G1037" i="33"/>
  <c r="F1037" i="33"/>
  <c r="H1036" i="33"/>
  <c r="G1036" i="33"/>
  <c r="F1036" i="33"/>
  <c r="H1035" i="33"/>
  <c r="G1035" i="33"/>
  <c r="F1035" i="33"/>
  <c r="H1034" i="33"/>
  <c r="G1034" i="33"/>
  <c r="F1034" i="33"/>
  <c r="H1033" i="33"/>
  <c r="G1033" i="33"/>
  <c r="F1033" i="33"/>
  <c r="H1032" i="33"/>
  <c r="G1032" i="33"/>
  <c r="F1032" i="33"/>
  <c r="H1031" i="33"/>
  <c r="G1031" i="33"/>
  <c r="F1031" i="33"/>
  <c r="H1030" i="33"/>
  <c r="G1030" i="33"/>
  <c r="F1030" i="33"/>
  <c r="H1029" i="33"/>
  <c r="G1029" i="33"/>
  <c r="F1029" i="33"/>
  <c r="H1028" i="33"/>
  <c r="G1028" i="33"/>
  <c r="F1028" i="33"/>
  <c r="H1027" i="33"/>
  <c r="G1027" i="33"/>
  <c r="F1027" i="33"/>
  <c r="H1026" i="33"/>
  <c r="G1026" i="33"/>
  <c r="F1026" i="33"/>
  <c r="H1025" i="33"/>
  <c r="G1025" i="33"/>
  <c r="F1025" i="33"/>
  <c r="H1024" i="33"/>
  <c r="G1024" i="33"/>
  <c r="F1024" i="33"/>
  <c r="H1023" i="33"/>
  <c r="G1023" i="33"/>
  <c r="F1023" i="33"/>
  <c r="H1022" i="33"/>
  <c r="G1022" i="33"/>
  <c r="F1022" i="33"/>
  <c r="H1021" i="33"/>
  <c r="G1021" i="33"/>
  <c r="F1021" i="33"/>
  <c r="H1020" i="33"/>
  <c r="G1020" i="33"/>
  <c r="F1020" i="33"/>
  <c r="H1019" i="33"/>
  <c r="G1019" i="33"/>
  <c r="F1019" i="33"/>
  <c r="H1018" i="33"/>
  <c r="G1018" i="33"/>
  <c r="F1018" i="33"/>
  <c r="H1017" i="33"/>
  <c r="G1017" i="33"/>
  <c r="F1017" i="33"/>
  <c r="H1016" i="33"/>
  <c r="G1016" i="33"/>
  <c r="F1016" i="33"/>
  <c r="H1015" i="33"/>
  <c r="G1015" i="33"/>
  <c r="F1015" i="33"/>
  <c r="H1014" i="33"/>
  <c r="G1014" i="33"/>
  <c r="F1014" i="33"/>
  <c r="H1013" i="33"/>
  <c r="G1013" i="33"/>
  <c r="F1013" i="33"/>
  <c r="H1012" i="33"/>
  <c r="G1012" i="33"/>
  <c r="F1012" i="33"/>
  <c r="H1011" i="33"/>
  <c r="G1011" i="33"/>
  <c r="F1011" i="33"/>
  <c r="H1010" i="33"/>
  <c r="G1010" i="33"/>
  <c r="F1010" i="33"/>
  <c r="H1009" i="33"/>
  <c r="G1009" i="33"/>
  <c r="F1009" i="33"/>
  <c r="H1008" i="33"/>
  <c r="G1008" i="33"/>
  <c r="F1008" i="33"/>
  <c r="H1007" i="33"/>
  <c r="G1007" i="33"/>
  <c r="F1007" i="33"/>
  <c r="H1006" i="33"/>
  <c r="G1006" i="33"/>
  <c r="F1006" i="33"/>
  <c r="H1005" i="33"/>
  <c r="G1005" i="33"/>
  <c r="F1005" i="33"/>
  <c r="H1004" i="33"/>
  <c r="G1004" i="33"/>
  <c r="F1004" i="33"/>
  <c r="H1003" i="33"/>
  <c r="G1003" i="33"/>
  <c r="F1003" i="33"/>
  <c r="H1002" i="33"/>
  <c r="G1002" i="33"/>
  <c r="F1002" i="33"/>
  <c r="H1001" i="33"/>
  <c r="G1001" i="33"/>
  <c r="F1001" i="33"/>
  <c r="H1000" i="33"/>
  <c r="G1000" i="33"/>
  <c r="F1000" i="33"/>
  <c r="H999" i="33"/>
  <c r="G999" i="33"/>
  <c r="F999" i="33"/>
  <c r="H998" i="33"/>
  <c r="G998" i="33"/>
  <c r="F998" i="33"/>
  <c r="H997" i="33"/>
  <c r="G997" i="33"/>
  <c r="F997" i="33"/>
  <c r="H996" i="33"/>
  <c r="G996" i="33"/>
  <c r="F996" i="33"/>
  <c r="H995" i="33"/>
  <c r="G995" i="33"/>
  <c r="F995" i="33"/>
  <c r="H994" i="33"/>
  <c r="G994" i="33"/>
  <c r="F994" i="33"/>
  <c r="H993" i="33"/>
  <c r="G993" i="33"/>
  <c r="F993" i="33"/>
  <c r="H992" i="33"/>
  <c r="G992" i="33"/>
  <c r="F992" i="33"/>
  <c r="H991" i="33"/>
  <c r="G991" i="33"/>
  <c r="F991" i="33"/>
  <c r="H990" i="33"/>
  <c r="G990" i="33"/>
  <c r="F990" i="33"/>
  <c r="H989" i="33"/>
  <c r="G989" i="33"/>
  <c r="F989" i="33"/>
  <c r="H988" i="33"/>
  <c r="G988" i="33"/>
  <c r="F988" i="33"/>
  <c r="H987" i="33"/>
  <c r="G987" i="33"/>
  <c r="F987" i="33"/>
  <c r="H986" i="33"/>
  <c r="G986" i="33"/>
  <c r="F986" i="33"/>
  <c r="H985" i="33"/>
  <c r="G985" i="33"/>
  <c r="F985" i="33"/>
  <c r="H984" i="33"/>
  <c r="G984" i="33"/>
  <c r="F984" i="33"/>
  <c r="H983" i="33"/>
  <c r="G983" i="33"/>
  <c r="F983" i="33"/>
  <c r="H982" i="33"/>
  <c r="G982" i="33"/>
  <c r="F982" i="33"/>
  <c r="H981" i="33"/>
  <c r="G981" i="33"/>
  <c r="F981" i="33"/>
  <c r="H980" i="33"/>
  <c r="G980" i="33"/>
  <c r="F980" i="33"/>
  <c r="H979" i="33"/>
  <c r="G979" i="33"/>
  <c r="F979" i="33"/>
  <c r="H978" i="33"/>
  <c r="G978" i="33"/>
  <c r="F978" i="33"/>
  <c r="H977" i="33"/>
  <c r="G977" i="33"/>
  <c r="F977" i="33"/>
  <c r="H976" i="33"/>
  <c r="G976" i="33"/>
  <c r="F976" i="33"/>
  <c r="H975" i="33"/>
  <c r="G975" i="33"/>
  <c r="F975" i="33"/>
  <c r="H974" i="33"/>
  <c r="G974" i="33"/>
  <c r="F974" i="33"/>
  <c r="H973" i="33"/>
  <c r="G973" i="33"/>
  <c r="F973" i="33"/>
  <c r="H972" i="33"/>
  <c r="G972" i="33"/>
  <c r="F972" i="33"/>
  <c r="H971" i="33"/>
  <c r="G971" i="33"/>
  <c r="F971" i="33"/>
  <c r="H970" i="33"/>
  <c r="G970" i="33"/>
  <c r="F970" i="33"/>
  <c r="H969" i="33"/>
  <c r="G969" i="33"/>
  <c r="F969" i="33"/>
  <c r="H968" i="33"/>
  <c r="G968" i="33"/>
  <c r="F968" i="33"/>
  <c r="H967" i="33"/>
  <c r="G967" i="33"/>
  <c r="F967" i="33"/>
  <c r="H966" i="33"/>
  <c r="G966" i="33"/>
  <c r="F966" i="33"/>
  <c r="H965" i="33"/>
  <c r="G965" i="33"/>
  <c r="F965" i="33"/>
  <c r="H964" i="33"/>
  <c r="G964" i="33"/>
  <c r="F964" i="33"/>
  <c r="H963" i="33"/>
  <c r="G963" i="33"/>
  <c r="F963" i="33"/>
  <c r="H962" i="33"/>
  <c r="G962" i="33"/>
  <c r="F962" i="33"/>
  <c r="H961" i="33"/>
  <c r="G961" i="33"/>
  <c r="F961" i="33"/>
  <c r="H960" i="33"/>
  <c r="G960" i="33"/>
  <c r="F960" i="33"/>
  <c r="H959" i="33"/>
  <c r="G959" i="33"/>
  <c r="F959" i="33"/>
  <c r="H958" i="33"/>
  <c r="G958" i="33"/>
  <c r="F958" i="33"/>
  <c r="H957" i="33"/>
  <c r="G957" i="33"/>
  <c r="F957" i="33"/>
  <c r="H956" i="33"/>
  <c r="G956" i="33"/>
  <c r="F956" i="33"/>
  <c r="H955" i="33"/>
  <c r="G955" i="33"/>
  <c r="F955" i="33"/>
  <c r="H954" i="33"/>
  <c r="G954" i="33"/>
  <c r="F954" i="33"/>
  <c r="H953" i="33"/>
  <c r="G953" i="33"/>
  <c r="F953" i="33"/>
  <c r="H952" i="33"/>
  <c r="G952" i="33"/>
  <c r="F952" i="33"/>
  <c r="H951" i="33"/>
  <c r="G951" i="33"/>
  <c r="F951" i="33"/>
  <c r="H950" i="33"/>
  <c r="G950" i="33"/>
  <c r="F950" i="33"/>
  <c r="H949" i="33"/>
  <c r="G949" i="33"/>
  <c r="F949" i="33"/>
  <c r="H948" i="33"/>
  <c r="G948" i="33"/>
  <c r="F948" i="33"/>
  <c r="H947" i="33"/>
  <c r="G947" i="33"/>
  <c r="F947" i="33"/>
  <c r="H946" i="33"/>
  <c r="G946" i="33"/>
  <c r="F946" i="33"/>
  <c r="H945" i="33"/>
  <c r="G945" i="33"/>
  <c r="F945" i="33"/>
  <c r="H944" i="33"/>
  <c r="G944" i="33"/>
  <c r="F944" i="33"/>
  <c r="H943" i="33"/>
  <c r="G943" i="33"/>
  <c r="F943" i="33"/>
  <c r="H942" i="33"/>
  <c r="G942" i="33"/>
  <c r="F942" i="33"/>
  <c r="H941" i="33"/>
  <c r="G941" i="33"/>
  <c r="F941" i="33"/>
  <c r="H940" i="33"/>
  <c r="G940" i="33"/>
  <c r="F940" i="33"/>
  <c r="H939" i="33"/>
  <c r="G939" i="33"/>
  <c r="F939" i="33"/>
  <c r="H938" i="33"/>
  <c r="G938" i="33"/>
  <c r="F938" i="33"/>
  <c r="H937" i="33"/>
  <c r="G937" i="33"/>
  <c r="F937" i="33"/>
  <c r="H936" i="33"/>
  <c r="G936" i="33"/>
  <c r="F936" i="33"/>
  <c r="H935" i="33"/>
  <c r="G935" i="33"/>
  <c r="F935" i="33"/>
  <c r="H934" i="33"/>
  <c r="G934" i="33"/>
  <c r="F934" i="33"/>
  <c r="H933" i="33"/>
  <c r="G933" i="33"/>
  <c r="F933" i="33"/>
  <c r="H932" i="33"/>
  <c r="G932" i="33"/>
  <c r="F932" i="33"/>
  <c r="H931" i="33"/>
  <c r="G931" i="33"/>
  <c r="F931" i="33"/>
  <c r="H930" i="33"/>
  <c r="G930" i="33"/>
  <c r="F930" i="33"/>
  <c r="H929" i="33"/>
  <c r="G929" i="33"/>
  <c r="F929" i="33"/>
  <c r="H928" i="33"/>
  <c r="G928" i="33"/>
  <c r="F928" i="33"/>
  <c r="H927" i="33"/>
  <c r="G927" i="33"/>
  <c r="F927" i="33"/>
  <c r="H926" i="33"/>
  <c r="G926" i="33"/>
  <c r="F926" i="33"/>
  <c r="H925" i="33"/>
  <c r="G925" i="33"/>
  <c r="F925" i="33"/>
  <c r="H924" i="33"/>
  <c r="G924" i="33"/>
  <c r="F924" i="33"/>
  <c r="H923" i="33"/>
  <c r="G923" i="33"/>
  <c r="F923" i="33"/>
  <c r="H922" i="33"/>
  <c r="G922" i="33"/>
  <c r="F922" i="33"/>
  <c r="H921" i="33"/>
  <c r="G921" i="33"/>
  <c r="F921" i="33"/>
  <c r="H920" i="33"/>
  <c r="G920" i="33"/>
  <c r="F920" i="33"/>
  <c r="H919" i="33"/>
  <c r="G919" i="33"/>
  <c r="F919" i="33"/>
  <c r="H918" i="33"/>
  <c r="G918" i="33"/>
  <c r="F918" i="33"/>
  <c r="H917" i="33"/>
  <c r="G917" i="33"/>
  <c r="F917" i="33"/>
  <c r="H916" i="33"/>
  <c r="G916" i="33"/>
  <c r="F916" i="33"/>
  <c r="H915" i="33"/>
  <c r="G915" i="33"/>
  <c r="F915" i="33"/>
  <c r="H914" i="33"/>
  <c r="G914" i="33"/>
  <c r="F914" i="33"/>
  <c r="H913" i="33"/>
  <c r="G913" i="33"/>
  <c r="F913" i="33"/>
  <c r="H912" i="33"/>
  <c r="G912" i="33"/>
  <c r="F912" i="33"/>
  <c r="H911" i="33"/>
  <c r="G911" i="33"/>
  <c r="F911" i="33"/>
  <c r="H910" i="33"/>
  <c r="G910" i="33"/>
  <c r="F910" i="33"/>
  <c r="H909" i="33"/>
  <c r="G909" i="33"/>
  <c r="F909" i="33"/>
  <c r="H908" i="33"/>
  <c r="G908" i="33"/>
  <c r="F908" i="33"/>
  <c r="H907" i="33"/>
  <c r="G907" i="33"/>
  <c r="F907" i="33"/>
  <c r="H906" i="33"/>
  <c r="G906" i="33"/>
  <c r="F906" i="33"/>
  <c r="H905" i="33"/>
  <c r="G905" i="33"/>
  <c r="F905" i="33"/>
  <c r="H904" i="33"/>
  <c r="G904" i="33"/>
  <c r="F904" i="33"/>
  <c r="H903" i="33"/>
  <c r="G903" i="33"/>
  <c r="F903" i="33"/>
  <c r="H902" i="33"/>
  <c r="G902" i="33"/>
  <c r="F902" i="33"/>
  <c r="H901" i="33"/>
  <c r="G901" i="33"/>
  <c r="F901" i="33"/>
  <c r="H900" i="33"/>
  <c r="G900" i="33"/>
  <c r="F900" i="33"/>
  <c r="H899" i="33"/>
  <c r="G899" i="33"/>
  <c r="F899" i="33"/>
  <c r="H898" i="33"/>
  <c r="G898" i="33"/>
  <c r="F898" i="33"/>
  <c r="H897" i="33"/>
  <c r="G897" i="33"/>
  <c r="F897" i="33"/>
  <c r="H896" i="33"/>
  <c r="G896" i="33"/>
  <c r="F896" i="33"/>
  <c r="H895" i="33"/>
  <c r="G895" i="33"/>
  <c r="F895" i="33"/>
  <c r="H894" i="33"/>
  <c r="G894" i="33"/>
  <c r="F894" i="33"/>
  <c r="H893" i="33"/>
  <c r="G893" i="33"/>
  <c r="F893" i="33"/>
  <c r="H892" i="33"/>
  <c r="G892" i="33"/>
  <c r="F892" i="33"/>
  <c r="H891" i="33"/>
  <c r="G891" i="33"/>
  <c r="F891" i="33"/>
  <c r="H890" i="33"/>
  <c r="G890" i="33"/>
  <c r="F890" i="33"/>
  <c r="H889" i="33"/>
  <c r="G889" i="33"/>
  <c r="F889" i="33"/>
  <c r="H888" i="33"/>
  <c r="G888" i="33"/>
  <c r="F888" i="33"/>
  <c r="H887" i="33"/>
  <c r="G887" i="33"/>
  <c r="F887" i="33"/>
  <c r="H886" i="33"/>
  <c r="G886" i="33"/>
  <c r="F886" i="33"/>
  <c r="H885" i="33"/>
  <c r="G885" i="33"/>
  <c r="F885" i="33"/>
  <c r="H884" i="33"/>
  <c r="G884" i="33"/>
  <c r="F884" i="33"/>
  <c r="H883" i="33"/>
  <c r="G883" i="33"/>
  <c r="F883" i="33"/>
  <c r="H882" i="33"/>
  <c r="G882" i="33"/>
  <c r="F882" i="33"/>
  <c r="H881" i="33"/>
  <c r="G881" i="33"/>
  <c r="F881" i="33"/>
  <c r="H880" i="33"/>
  <c r="G880" i="33"/>
  <c r="F880" i="33"/>
  <c r="H879" i="33"/>
  <c r="G879" i="33"/>
  <c r="F879" i="33"/>
  <c r="H878" i="33"/>
  <c r="G878" i="33"/>
  <c r="F878" i="33"/>
  <c r="H877" i="33"/>
  <c r="G877" i="33"/>
  <c r="F877" i="33"/>
  <c r="H876" i="33"/>
  <c r="G876" i="33"/>
  <c r="F876" i="33"/>
  <c r="H875" i="33"/>
  <c r="G875" i="33"/>
  <c r="F875" i="33"/>
  <c r="H874" i="33"/>
  <c r="G874" i="33"/>
  <c r="F874" i="33"/>
  <c r="H873" i="33"/>
  <c r="G873" i="33"/>
  <c r="F873" i="33"/>
  <c r="H872" i="33"/>
  <c r="G872" i="33"/>
  <c r="F872" i="33"/>
  <c r="H871" i="33"/>
  <c r="G871" i="33"/>
  <c r="F871" i="33"/>
  <c r="H870" i="33"/>
  <c r="G870" i="33"/>
  <c r="F870" i="33"/>
  <c r="H869" i="33"/>
  <c r="G869" i="33"/>
  <c r="F869" i="33"/>
  <c r="H868" i="33"/>
  <c r="G868" i="33"/>
  <c r="F868" i="33"/>
  <c r="H867" i="33"/>
  <c r="G867" i="33"/>
  <c r="F867" i="33"/>
  <c r="H866" i="33"/>
  <c r="G866" i="33"/>
  <c r="F866" i="33"/>
  <c r="H865" i="33"/>
  <c r="G865" i="33"/>
  <c r="F865" i="33"/>
  <c r="H864" i="33"/>
  <c r="G864" i="33"/>
  <c r="F864" i="33"/>
  <c r="H863" i="33"/>
  <c r="G863" i="33"/>
  <c r="F863" i="33"/>
  <c r="H862" i="33"/>
  <c r="G862" i="33"/>
  <c r="F862" i="33"/>
  <c r="H861" i="33"/>
  <c r="G861" i="33"/>
  <c r="F861" i="33"/>
  <c r="H860" i="33"/>
  <c r="G860" i="33"/>
  <c r="F860" i="33"/>
  <c r="H859" i="33"/>
  <c r="G859" i="33"/>
  <c r="F859" i="33"/>
  <c r="H858" i="33"/>
  <c r="G858" i="33"/>
  <c r="F858" i="33"/>
  <c r="H857" i="33"/>
  <c r="G857" i="33"/>
  <c r="F857" i="33"/>
  <c r="H856" i="33"/>
  <c r="G856" i="33"/>
  <c r="F856" i="33"/>
  <c r="H855" i="33"/>
  <c r="G855" i="33"/>
  <c r="F855" i="33"/>
  <c r="H854" i="33"/>
  <c r="G854" i="33"/>
  <c r="F854" i="33"/>
  <c r="H853" i="33"/>
  <c r="G853" i="33"/>
  <c r="F853" i="33"/>
  <c r="H852" i="33"/>
  <c r="G852" i="33"/>
  <c r="F852" i="33"/>
  <c r="H851" i="33"/>
  <c r="G851" i="33"/>
  <c r="F851" i="33"/>
  <c r="H850" i="33"/>
  <c r="G850" i="33"/>
  <c r="F850" i="33"/>
  <c r="H849" i="33"/>
  <c r="G849" i="33"/>
  <c r="F849" i="33"/>
  <c r="H848" i="33"/>
  <c r="G848" i="33"/>
  <c r="F848" i="33"/>
  <c r="H847" i="33"/>
  <c r="G847" i="33"/>
  <c r="F847" i="33"/>
  <c r="H846" i="33"/>
  <c r="G846" i="33"/>
  <c r="F846" i="33"/>
  <c r="H845" i="33"/>
  <c r="G845" i="33"/>
  <c r="F845" i="33"/>
  <c r="H844" i="33"/>
  <c r="G844" i="33"/>
  <c r="F844" i="33"/>
  <c r="H843" i="33"/>
  <c r="G843" i="33"/>
  <c r="F843" i="33"/>
  <c r="H842" i="33"/>
  <c r="G842" i="33"/>
  <c r="F842" i="33"/>
  <c r="H841" i="33"/>
  <c r="G841" i="33"/>
  <c r="F841" i="33"/>
  <c r="H840" i="33"/>
  <c r="G840" i="33"/>
  <c r="F840" i="33"/>
  <c r="H839" i="33"/>
  <c r="G839" i="33"/>
  <c r="F839" i="33"/>
  <c r="H838" i="33"/>
  <c r="G838" i="33"/>
  <c r="F838" i="33"/>
  <c r="H837" i="33"/>
  <c r="G837" i="33"/>
  <c r="F837" i="33"/>
  <c r="H836" i="33"/>
  <c r="G836" i="33"/>
  <c r="F836" i="33"/>
  <c r="H835" i="33"/>
  <c r="G835" i="33"/>
  <c r="F835" i="33"/>
  <c r="H834" i="33"/>
  <c r="G834" i="33"/>
  <c r="F834" i="33"/>
  <c r="H833" i="33"/>
  <c r="G833" i="33"/>
  <c r="F833" i="33"/>
  <c r="H832" i="33"/>
  <c r="G832" i="33"/>
  <c r="F832" i="33"/>
  <c r="H831" i="33"/>
  <c r="G831" i="33"/>
  <c r="F831" i="33"/>
  <c r="H830" i="33"/>
  <c r="G830" i="33"/>
  <c r="F830" i="33"/>
  <c r="H829" i="33"/>
  <c r="G829" i="33"/>
  <c r="F829" i="33"/>
  <c r="H828" i="33"/>
  <c r="G828" i="33"/>
  <c r="F828" i="33"/>
  <c r="H827" i="33"/>
  <c r="G827" i="33"/>
  <c r="F827" i="33"/>
  <c r="H826" i="33"/>
  <c r="G826" i="33"/>
  <c r="F826" i="33"/>
  <c r="H825" i="33"/>
  <c r="G825" i="33"/>
  <c r="F825" i="33"/>
  <c r="H824" i="33"/>
  <c r="G824" i="33"/>
  <c r="F824" i="33"/>
  <c r="H823" i="33"/>
  <c r="G823" i="33"/>
  <c r="F823" i="33"/>
  <c r="H822" i="33"/>
  <c r="G822" i="33"/>
  <c r="F822" i="33"/>
  <c r="H821" i="33"/>
  <c r="G821" i="33"/>
  <c r="F821" i="33"/>
  <c r="H820" i="33"/>
  <c r="G820" i="33"/>
  <c r="F820" i="33"/>
  <c r="H819" i="33"/>
  <c r="G819" i="33"/>
  <c r="F819" i="33"/>
  <c r="H818" i="33"/>
  <c r="G818" i="33"/>
  <c r="F818" i="33"/>
  <c r="H817" i="33"/>
  <c r="G817" i="33"/>
  <c r="F817" i="33"/>
  <c r="H816" i="33"/>
  <c r="G816" i="33"/>
  <c r="F816" i="33"/>
  <c r="H815" i="33"/>
  <c r="G815" i="33"/>
  <c r="F815" i="33"/>
  <c r="H814" i="33"/>
  <c r="G814" i="33"/>
  <c r="F814" i="33"/>
  <c r="H813" i="33"/>
  <c r="G813" i="33"/>
  <c r="F813" i="33"/>
  <c r="H812" i="33"/>
  <c r="G812" i="33"/>
  <c r="F812" i="33"/>
  <c r="H811" i="33"/>
  <c r="G811" i="33"/>
  <c r="F811" i="33"/>
  <c r="H810" i="33"/>
  <c r="G810" i="33"/>
  <c r="F810" i="33"/>
  <c r="H809" i="33"/>
  <c r="G809" i="33"/>
  <c r="F809" i="33"/>
  <c r="H808" i="33"/>
  <c r="G808" i="33"/>
  <c r="F808" i="33"/>
  <c r="H807" i="33"/>
  <c r="G807" i="33"/>
  <c r="F807" i="33"/>
  <c r="H806" i="33"/>
  <c r="G806" i="33"/>
  <c r="F806" i="33"/>
  <c r="H805" i="33"/>
  <c r="G805" i="33"/>
  <c r="F805" i="33"/>
  <c r="H804" i="33"/>
  <c r="G804" i="33"/>
  <c r="F804" i="33"/>
  <c r="H803" i="33"/>
  <c r="G803" i="33"/>
  <c r="F803" i="33"/>
  <c r="H802" i="33"/>
  <c r="G802" i="33"/>
  <c r="F802" i="33"/>
  <c r="H801" i="33"/>
  <c r="G801" i="33"/>
  <c r="F801" i="33"/>
  <c r="H800" i="33"/>
  <c r="G800" i="33"/>
  <c r="F800" i="33"/>
  <c r="H799" i="33"/>
  <c r="G799" i="33"/>
  <c r="F799" i="33"/>
  <c r="H798" i="33"/>
  <c r="G798" i="33"/>
  <c r="F798" i="33"/>
  <c r="H797" i="33"/>
  <c r="G797" i="33"/>
  <c r="F797" i="33"/>
  <c r="H796" i="33"/>
  <c r="G796" i="33"/>
  <c r="F796" i="33"/>
  <c r="H795" i="33"/>
  <c r="G795" i="33"/>
  <c r="F795" i="33"/>
  <c r="H794" i="33"/>
  <c r="G794" i="33"/>
  <c r="F794" i="33"/>
  <c r="H793" i="33"/>
  <c r="G793" i="33"/>
  <c r="F793" i="33"/>
  <c r="H792" i="33"/>
  <c r="G792" i="33"/>
  <c r="F792" i="33"/>
  <c r="H791" i="33"/>
  <c r="G791" i="33"/>
  <c r="F791" i="33"/>
  <c r="H790" i="33"/>
  <c r="G790" i="33"/>
  <c r="F790" i="33"/>
  <c r="H789" i="33"/>
  <c r="G789" i="33"/>
  <c r="F789" i="33"/>
  <c r="H788" i="33"/>
  <c r="G788" i="33"/>
  <c r="F788" i="33"/>
  <c r="H787" i="33"/>
  <c r="G787" i="33"/>
  <c r="F787" i="33"/>
  <c r="H786" i="33"/>
  <c r="G786" i="33"/>
  <c r="F786" i="33"/>
  <c r="H785" i="33"/>
  <c r="G785" i="33"/>
  <c r="F785" i="33"/>
  <c r="H784" i="33"/>
  <c r="G784" i="33"/>
  <c r="F784" i="33"/>
  <c r="H783" i="33"/>
  <c r="G783" i="33"/>
  <c r="F783" i="33"/>
  <c r="H782" i="33"/>
  <c r="G782" i="33"/>
  <c r="F782" i="33"/>
  <c r="H781" i="33"/>
  <c r="G781" i="33"/>
  <c r="F781" i="33"/>
  <c r="H780" i="33"/>
  <c r="G780" i="33"/>
  <c r="F780" i="33"/>
  <c r="H779" i="33"/>
  <c r="G779" i="33"/>
  <c r="F779" i="33"/>
  <c r="H778" i="33"/>
  <c r="G778" i="33"/>
  <c r="F778" i="33"/>
  <c r="H777" i="33"/>
  <c r="G777" i="33"/>
  <c r="F777" i="33"/>
  <c r="H776" i="33"/>
  <c r="G776" i="33"/>
  <c r="F776" i="33"/>
  <c r="H775" i="33"/>
  <c r="G775" i="33"/>
  <c r="F775" i="33"/>
  <c r="H774" i="33"/>
  <c r="G774" i="33"/>
  <c r="F774" i="33"/>
  <c r="H773" i="33"/>
  <c r="G773" i="33"/>
  <c r="F773" i="33"/>
  <c r="H772" i="33"/>
  <c r="G772" i="33"/>
  <c r="F772" i="33"/>
  <c r="H771" i="33"/>
  <c r="G771" i="33"/>
  <c r="F771" i="33"/>
  <c r="H770" i="33"/>
  <c r="G770" i="33"/>
  <c r="F770" i="33"/>
  <c r="H769" i="33"/>
  <c r="G769" i="33"/>
  <c r="F769" i="33"/>
  <c r="H768" i="33"/>
  <c r="G768" i="33"/>
  <c r="F768" i="33"/>
  <c r="H767" i="33"/>
  <c r="G767" i="33"/>
  <c r="F767" i="33"/>
  <c r="H766" i="33"/>
  <c r="G766" i="33"/>
  <c r="F766" i="33"/>
  <c r="H765" i="33"/>
  <c r="G765" i="33"/>
  <c r="F765" i="33"/>
  <c r="H764" i="33"/>
  <c r="G764" i="33"/>
  <c r="F764" i="33"/>
  <c r="H763" i="33"/>
  <c r="G763" i="33"/>
  <c r="F763" i="33"/>
  <c r="H762" i="33"/>
  <c r="G762" i="33"/>
  <c r="F762" i="33"/>
  <c r="H761" i="33"/>
  <c r="G761" i="33"/>
  <c r="F761" i="33"/>
  <c r="H760" i="33"/>
  <c r="G760" i="33"/>
  <c r="F760" i="33"/>
  <c r="H759" i="33"/>
  <c r="G759" i="33"/>
  <c r="F759" i="33"/>
  <c r="H758" i="33"/>
  <c r="G758" i="33"/>
  <c r="F758" i="33"/>
  <c r="H757" i="33"/>
  <c r="G757" i="33"/>
  <c r="F757" i="33"/>
  <c r="H756" i="33"/>
  <c r="G756" i="33"/>
  <c r="F756" i="33"/>
  <c r="H755" i="33"/>
  <c r="G755" i="33"/>
  <c r="F755" i="33"/>
  <c r="H754" i="33"/>
  <c r="G754" i="33"/>
  <c r="F754" i="33"/>
  <c r="H753" i="33"/>
  <c r="G753" i="33"/>
  <c r="F753" i="33"/>
  <c r="H752" i="33"/>
  <c r="G752" i="33"/>
  <c r="F752" i="33"/>
  <c r="H751" i="33"/>
  <c r="G751" i="33"/>
  <c r="F751" i="33"/>
  <c r="H750" i="33"/>
  <c r="G750" i="33"/>
  <c r="F750" i="33"/>
  <c r="H749" i="33"/>
  <c r="G749" i="33"/>
  <c r="F749" i="33"/>
  <c r="H748" i="33"/>
  <c r="G748" i="33"/>
  <c r="F748" i="33"/>
  <c r="H747" i="33"/>
  <c r="G747" i="33"/>
  <c r="F747" i="33"/>
  <c r="H746" i="33"/>
  <c r="G746" i="33"/>
  <c r="F746" i="33"/>
  <c r="H745" i="33"/>
  <c r="G745" i="33"/>
  <c r="F745" i="33"/>
  <c r="H744" i="33"/>
  <c r="G744" i="33"/>
  <c r="F744" i="33"/>
  <c r="H743" i="33"/>
  <c r="G743" i="33"/>
  <c r="F743" i="33"/>
  <c r="H742" i="33"/>
  <c r="G742" i="33"/>
  <c r="F742" i="33"/>
  <c r="H741" i="33"/>
  <c r="G741" i="33"/>
  <c r="F741" i="33"/>
  <c r="H740" i="33"/>
  <c r="G740" i="33"/>
  <c r="F740" i="33"/>
  <c r="H739" i="33"/>
  <c r="G739" i="33"/>
  <c r="F739" i="33"/>
  <c r="H738" i="33"/>
  <c r="G738" i="33"/>
  <c r="F738" i="33"/>
  <c r="H737" i="33"/>
  <c r="G737" i="33"/>
  <c r="F737" i="33"/>
  <c r="H736" i="33"/>
  <c r="G736" i="33"/>
  <c r="F736" i="33"/>
  <c r="H735" i="33"/>
  <c r="G735" i="33"/>
  <c r="F735" i="33"/>
  <c r="H734" i="33"/>
  <c r="G734" i="33"/>
  <c r="F734" i="33"/>
  <c r="H733" i="33"/>
  <c r="G733" i="33"/>
  <c r="F733" i="33"/>
  <c r="H732" i="33"/>
  <c r="G732" i="33"/>
  <c r="F732" i="33"/>
  <c r="H731" i="33"/>
  <c r="G731" i="33"/>
  <c r="F731" i="33"/>
  <c r="H730" i="33"/>
  <c r="G730" i="33"/>
  <c r="F730" i="33"/>
  <c r="H729" i="33"/>
  <c r="G729" i="33"/>
  <c r="F729" i="33"/>
  <c r="H728" i="33"/>
  <c r="G728" i="33"/>
  <c r="F728" i="33"/>
  <c r="H727" i="33"/>
  <c r="G727" i="33"/>
  <c r="F727" i="33"/>
  <c r="H726" i="33"/>
  <c r="G726" i="33"/>
  <c r="F726" i="33"/>
  <c r="H725" i="33"/>
  <c r="G725" i="33"/>
  <c r="F725" i="33"/>
  <c r="H724" i="33"/>
  <c r="G724" i="33"/>
  <c r="F724" i="33"/>
  <c r="H723" i="33"/>
  <c r="G723" i="33"/>
  <c r="F723" i="33"/>
  <c r="H722" i="33"/>
  <c r="G722" i="33"/>
  <c r="F722" i="33"/>
  <c r="H721" i="33"/>
  <c r="G721" i="33"/>
  <c r="F721" i="33"/>
  <c r="H720" i="33"/>
  <c r="G720" i="33"/>
  <c r="F720" i="33"/>
  <c r="H719" i="33"/>
  <c r="G719" i="33"/>
  <c r="F719" i="33"/>
  <c r="H718" i="33"/>
  <c r="G718" i="33"/>
  <c r="F718" i="33"/>
  <c r="H717" i="33"/>
  <c r="G717" i="33"/>
  <c r="F717" i="33"/>
  <c r="H716" i="33"/>
  <c r="G716" i="33"/>
  <c r="F716" i="33"/>
  <c r="H715" i="33"/>
  <c r="G715" i="33"/>
  <c r="F715" i="33"/>
  <c r="H714" i="33"/>
  <c r="G714" i="33"/>
  <c r="F714" i="33"/>
  <c r="H713" i="33"/>
  <c r="G713" i="33"/>
  <c r="F713" i="33"/>
  <c r="H712" i="33"/>
  <c r="G712" i="33"/>
  <c r="F712" i="33"/>
  <c r="H711" i="33"/>
  <c r="G711" i="33"/>
  <c r="F711" i="33"/>
  <c r="H710" i="33"/>
  <c r="G710" i="33"/>
  <c r="F710" i="33"/>
  <c r="H709" i="33"/>
  <c r="G709" i="33"/>
  <c r="F709" i="33"/>
  <c r="H708" i="33"/>
  <c r="G708" i="33"/>
  <c r="F708" i="33"/>
  <c r="H707" i="33"/>
  <c r="G707" i="33"/>
  <c r="F707" i="33"/>
  <c r="H706" i="33"/>
  <c r="G706" i="33"/>
  <c r="F706" i="33"/>
  <c r="H705" i="33"/>
  <c r="G705" i="33"/>
  <c r="F705" i="33"/>
  <c r="H704" i="33"/>
  <c r="G704" i="33"/>
  <c r="F704" i="33"/>
  <c r="H703" i="33"/>
  <c r="G703" i="33"/>
  <c r="F703" i="33"/>
  <c r="H702" i="33"/>
  <c r="G702" i="33"/>
  <c r="F702" i="33"/>
  <c r="H701" i="33"/>
  <c r="G701" i="33"/>
  <c r="F701" i="33"/>
  <c r="H700" i="33"/>
  <c r="G700" i="33"/>
  <c r="F700" i="33"/>
  <c r="H699" i="33"/>
  <c r="G699" i="33"/>
  <c r="F699" i="33"/>
  <c r="H698" i="33"/>
  <c r="G698" i="33"/>
  <c r="F698" i="33"/>
  <c r="H697" i="33"/>
  <c r="G697" i="33"/>
  <c r="F697" i="33"/>
  <c r="H696" i="33"/>
  <c r="G696" i="33"/>
  <c r="F696" i="33"/>
  <c r="H695" i="33"/>
  <c r="G695" i="33"/>
  <c r="F695" i="33"/>
  <c r="H694" i="33"/>
  <c r="G694" i="33"/>
  <c r="F694" i="33"/>
  <c r="H693" i="33"/>
  <c r="G693" i="33"/>
  <c r="F693" i="33"/>
  <c r="H692" i="33"/>
  <c r="G692" i="33"/>
  <c r="F692" i="33"/>
  <c r="H691" i="33"/>
  <c r="G691" i="33"/>
  <c r="F691" i="33"/>
  <c r="H690" i="33"/>
  <c r="G690" i="33"/>
  <c r="F690" i="33"/>
  <c r="H689" i="33"/>
  <c r="G689" i="33"/>
  <c r="F689" i="33"/>
  <c r="H688" i="33"/>
  <c r="G688" i="33"/>
  <c r="F688" i="33"/>
  <c r="H687" i="33"/>
  <c r="G687" i="33"/>
  <c r="F687" i="33"/>
  <c r="H686" i="33"/>
  <c r="G686" i="33"/>
  <c r="F686" i="33"/>
  <c r="H685" i="33"/>
  <c r="G685" i="33"/>
  <c r="F685" i="33"/>
  <c r="H684" i="33"/>
  <c r="G684" i="33"/>
  <c r="F684" i="33"/>
  <c r="H683" i="33"/>
  <c r="G683" i="33"/>
  <c r="F683" i="33"/>
  <c r="H682" i="33"/>
  <c r="G682" i="33"/>
  <c r="F682" i="33"/>
  <c r="H681" i="33"/>
  <c r="G681" i="33"/>
  <c r="F681" i="33"/>
  <c r="H680" i="33"/>
  <c r="G680" i="33"/>
  <c r="F680" i="33"/>
  <c r="H679" i="33"/>
  <c r="G679" i="33"/>
  <c r="F679" i="33"/>
  <c r="H678" i="33"/>
  <c r="G678" i="33"/>
  <c r="F678" i="33"/>
  <c r="H677" i="33"/>
  <c r="G677" i="33"/>
  <c r="F677" i="33"/>
  <c r="H676" i="33"/>
  <c r="G676" i="33"/>
  <c r="F676" i="33"/>
  <c r="H675" i="33"/>
  <c r="G675" i="33"/>
  <c r="F675" i="33"/>
  <c r="H674" i="33"/>
  <c r="G674" i="33"/>
  <c r="F674" i="33"/>
  <c r="H673" i="33"/>
  <c r="G673" i="33"/>
  <c r="F673" i="33"/>
  <c r="H672" i="33"/>
  <c r="G672" i="33"/>
  <c r="F672" i="33"/>
  <c r="H671" i="33"/>
  <c r="G671" i="33"/>
  <c r="F671" i="33"/>
  <c r="H670" i="33"/>
  <c r="G670" i="33"/>
  <c r="F670" i="33"/>
  <c r="H669" i="33"/>
  <c r="G669" i="33"/>
  <c r="F669" i="33"/>
  <c r="H668" i="33"/>
  <c r="G668" i="33"/>
  <c r="F668" i="33"/>
  <c r="H667" i="33"/>
  <c r="G667" i="33"/>
  <c r="F667" i="33"/>
  <c r="H666" i="33"/>
  <c r="G666" i="33"/>
  <c r="F666" i="33"/>
  <c r="H665" i="33"/>
  <c r="G665" i="33"/>
  <c r="F665" i="33"/>
  <c r="H664" i="33"/>
  <c r="G664" i="33"/>
  <c r="F664" i="33"/>
  <c r="H663" i="33"/>
  <c r="G663" i="33"/>
  <c r="F663" i="33"/>
  <c r="H662" i="33"/>
  <c r="G662" i="33"/>
  <c r="F662" i="33"/>
  <c r="H661" i="33"/>
  <c r="G661" i="33"/>
  <c r="F661" i="33"/>
  <c r="H660" i="33"/>
  <c r="G660" i="33"/>
  <c r="F660" i="33"/>
  <c r="H659" i="33"/>
  <c r="G659" i="33"/>
  <c r="F659" i="33"/>
  <c r="H658" i="33"/>
  <c r="G658" i="33"/>
  <c r="F658" i="33"/>
  <c r="H657" i="33"/>
  <c r="G657" i="33"/>
  <c r="F657" i="33"/>
  <c r="H656" i="33"/>
  <c r="G656" i="33"/>
  <c r="F656" i="33"/>
  <c r="H655" i="33"/>
  <c r="G655" i="33"/>
  <c r="F655" i="33"/>
  <c r="H654" i="33"/>
  <c r="G654" i="33"/>
  <c r="F654" i="33"/>
  <c r="H653" i="33"/>
  <c r="G653" i="33"/>
  <c r="F653" i="33"/>
  <c r="H652" i="33"/>
  <c r="G652" i="33"/>
  <c r="F652" i="33"/>
  <c r="H651" i="33"/>
  <c r="G651" i="33"/>
  <c r="F651" i="33"/>
  <c r="H650" i="33"/>
  <c r="G650" i="33"/>
  <c r="F650" i="33"/>
  <c r="H649" i="33"/>
  <c r="G649" i="33"/>
  <c r="F649" i="33"/>
  <c r="H648" i="33"/>
  <c r="G648" i="33"/>
  <c r="F648" i="33"/>
  <c r="H647" i="33"/>
  <c r="G647" i="33"/>
  <c r="F647" i="33"/>
  <c r="H646" i="33"/>
  <c r="G646" i="33"/>
  <c r="F646" i="33"/>
  <c r="H645" i="33"/>
  <c r="G645" i="33"/>
  <c r="F645" i="33"/>
  <c r="H644" i="33"/>
  <c r="G644" i="33"/>
  <c r="F644" i="33"/>
  <c r="H643" i="33"/>
  <c r="G643" i="33"/>
  <c r="F643" i="33"/>
  <c r="H642" i="33"/>
  <c r="G642" i="33"/>
  <c r="F642" i="33"/>
  <c r="H641" i="33"/>
  <c r="G641" i="33"/>
  <c r="F641" i="33"/>
  <c r="H640" i="33"/>
  <c r="G640" i="33"/>
  <c r="F640" i="33"/>
  <c r="H639" i="33"/>
  <c r="G639" i="33"/>
  <c r="F639" i="33"/>
  <c r="H638" i="33"/>
  <c r="G638" i="33"/>
  <c r="F638" i="33"/>
  <c r="H637" i="33"/>
  <c r="G637" i="33"/>
  <c r="F637" i="33"/>
  <c r="H636" i="33"/>
  <c r="G636" i="33"/>
  <c r="F636" i="33"/>
  <c r="H635" i="33"/>
  <c r="G635" i="33"/>
  <c r="F635" i="33"/>
  <c r="H634" i="33"/>
  <c r="G634" i="33"/>
  <c r="F634" i="33"/>
  <c r="H633" i="33"/>
  <c r="G633" i="33"/>
  <c r="F633" i="33"/>
  <c r="H632" i="33"/>
  <c r="G632" i="33"/>
  <c r="F632" i="33"/>
  <c r="H631" i="33"/>
  <c r="G631" i="33"/>
  <c r="F631" i="33"/>
  <c r="H630" i="33"/>
  <c r="G630" i="33"/>
  <c r="F630" i="33"/>
  <c r="H629" i="33"/>
  <c r="G629" i="33"/>
  <c r="F629" i="33"/>
  <c r="H628" i="33"/>
  <c r="G628" i="33"/>
  <c r="F628" i="33"/>
  <c r="H627" i="33"/>
  <c r="G627" i="33"/>
  <c r="F627" i="33"/>
  <c r="H626" i="33"/>
  <c r="G626" i="33"/>
  <c r="F626" i="33"/>
  <c r="H625" i="33"/>
  <c r="G625" i="33"/>
  <c r="F625" i="33"/>
  <c r="H624" i="33"/>
  <c r="G624" i="33"/>
  <c r="F624" i="33"/>
  <c r="H623" i="33"/>
  <c r="G623" i="33"/>
  <c r="F623" i="33"/>
  <c r="H622" i="33"/>
  <c r="G622" i="33"/>
  <c r="F622" i="33"/>
  <c r="H621" i="33"/>
  <c r="G621" i="33"/>
  <c r="F621" i="33"/>
  <c r="H620" i="33"/>
  <c r="G620" i="33"/>
  <c r="F620" i="33"/>
  <c r="H619" i="33"/>
  <c r="G619" i="33"/>
  <c r="F619" i="33"/>
  <c r="H618" i="33"/>
  <c r="G618" i="33"/>
  <c r="F618" i="33"/>
  <c r="H617" i="33"/>
  <c r="G617" i="33"/>
  <c r="F617" i="33"/>
  <c r="H616" i="33"/>
  <c r="G616" i="33"/>
  <c r="F616" i="33"/>
  <c r="H615" i="33"/>
  <c r="G615" i="33"/>
  <c r="F615" i="33"/>
  <c r="H614" i="33"/>
  <c r="G614" i="33"/>
  <c r="F614" i="33"/>
  <c r="H613" i="33"/>
  <c r="G613" i="33"/>
  <c r="F613" i="33"/>
  <c r="H612" i="33"/>
  <c r="G612" i="33"/>
  <c r="F612" i="33"/>
  <c r="H611" i="33"/>
  <c r="G611" i="33"/>
  <c r="F611" i="33"/>
  <c r="H610" i="33"/>
  <c r="G610" i="33"/>
  <c r="F610" i="33"/>
  <c r="H609" i="33"/>
  <c r="G609" i="33"/>
  <c r="F609" i="33"/>
  <c r="H608" i="33"/>
  <c r="G608" i="33"/>
  <c r="F608" i="33"/>
  <c r="H607" i="33"/>
  <c r="G607" i="33"/>
  <c r="F607" i="33"/>
  <c r="H606" i="33"/>
  <c r="G606" i="33"/>
  <c r="F606" i="33"/>
  <c r="H605" i="33"/>
  <c r="G605" i="33"/>
  <c r="F605" i="33"/>
  <c r="H604" i="33"/>
  <c r="G604" i="33"/>
  <c r="F604" i="33"/>
  <c r="H603" i="33"/>
  <c r="G603" i="33"/>
  <c r="F603" i="33"/>
  <c r="H602" i="33"/>
  <c r="G602" i="33"/>
  <c r="F602" i="33"/>
  <c r="H601" i="33"/>
  <c r="G601" i="33"/>
  <c r="F601" i="33"/>
  <c r="H600" i="33"/>
  <c r="G600" i="33"/>
  <c r="F600" i="33"/>
  <c r="H599" i="33"/>
  <c r="G599" i="33"/>
  <c r="F599" i="33"/>
  <c r="H598" i="33"/>
  <c r="G598" i="33"/>
  <c r="F598" i="33"/>
  <c r="H597" i="33"/>
  <c r="G597" i="33"/>
  <c r="F597" i="33"/>
  <c r="H596" i="33"/>
  <c r="G596" i="33"/>
  <c r="F596" i="33"/>
  <c r="H595" i="33"/>
  <c r="G595" i="33"/>
  <c r="F595" i="33"/>
  <c r="H594" i="33"/>
  <c r="G594" i="33"/>
  <c r="F594" i="33"/>
  <c r="H593" i="33"/>
  <c r="G593" i="33"/>
  <c r="F593" i="33"/>
  <c r="H592" i="33"/>
  <c r="G592" i="33"/>
  <c r="F592" i="33"/>
  <c r="H591" i="33"/>
  <c r="G591" i="33"/>
  <c r="F591" i="33"/>
  <c r="H590" i="33"/>
  <c r="G590" i="33"/>
  <c r="F590" i="33"/>
  <c r="H589" i="33"/>
  <c r="G589" i="33"/>
  <c r="F589" i="33"/>
  <c r="H588" i="33"/>
  <c r="G588" i="33"/>
  <c r="F588" i="33"/>
  <c r="H587" i="33"/>
  <c r="G587" i="33"/>
  <c r="F587" i="33"/>
  <c r="H586" i="33"/>
  <c r="G586" i="33"/>
  <c r="F586" i="33"/>
  <c r="H585" i="33"/>
  <c r="G585" i="33"/>
  <c r="F585" i="33"/>
  <c r="H584" i="33"/>
  <c r="G584" i="33"/>
  <c r="F584" i="33"/>
  <c r="H583" i="33"/>
  <c r="G583" i="33"/>
  <c r="F583" i="33"/>
  <c r="H582" i="33"/>
  <c r="G582" i="33"/>
  <c r="F582" i="33"/>
  <c r="H581" i="33"/>
  <c r="G581" i="33"/>
  <c r="F581" i="33"/>
  <c r="H580" i="33"/>
  <c r="G580" i="33"/>
  <c r="F580" i="33"/>
  <c r="H579" i="33"/>
  <c r="G579" i="33"/>
  <c r="F579" i="33"/>
  <c r="H578" i="33"/>
  <c r="G578" i="33"/>
  <c r="F578" i="33"/>
  <c r="H577" i="33"/>
  <c r="G577" i="33"/>
  <c r="F577" i="33"/>
  <c r="H576" i="33"/>
  <c r="G576" i="33"/>
  <c r="F576" i="33"/>
  <c r="H575" i="33"/>
  <c r="G575" i="33"/>
  <c r="F575" i="33"/>
  <c r="H574" i="33"/>
  <c r="G574" i="33"/>
  <c r="F574" i="33"/>
  <c r="H573" i="33"/>
  <c r="G573" i="33"/>
  <c r="F573" i="33"/>
  <c r="H572" i="33"/>
  <c r="G572" i="33"/>
  <c r="F572" i="33"/>
  <c r="H571" i="33"/>
  <c r="G571" i="33"/>
  <c r="F571" i="33"/>
  <c r="H570" i="33"/>
  <c r="G570" i="33"/>
  <c r="F570" i="33"/>
  <c r="H569" i="33"/>
  <c r="G569" i="33"/>
  <c r="F569" i="33"/>
  <c r="H568" i="33"/>
  <c r="G568" i="33"/>
  <c r="F568" i="33"/>
  <c r="H567" i="33"/>
  <c r="G567" i="33"/>
  <c r="F567" i="33"/>
  <c r="H566" i="33"/>
  <c r="G566" i="33"/>
  <c r="F566" i="33"/>
  <c r="H565" i="33"/>
  <c r="G565" i="33"/>
  <c r="F565" i="33"/>
  <c r="H564" i="33"/>
  <c r="G564" i="33"/>
  <c r="F564" i="33"/>
  <c r="H563" i="33"/>
  <c r="G563" i="33"/>
  <c r="F563" i="33"/>
  <c r="H562" i="33"/>
  <c r="G562" i="33"/>
  <c r="F562" i="33"/>
  <c r="H561" i="33"/>
  <c r="G561" i="33"/>
  <c r="F561" i="33"/>
  <c r="H560" i="33"/>
  <c r="G560" i="33"/>
  <c r="F560" i="33"/>
  <c r="H559" i="33"/>
  <c r="G559" i="33"/>
  <c r="F559" i="33"/>
  <c r="H558" i="33"/>
  <c r="G558" i="33"/>
  <c r="F558" i="33"/>
  <c r="H557" i="33"/>
  <c r="G557" i="33"/>
  <c r="F557" i="33"/>
  <c r="H556" i="33"/>
  <c r="G556" i="33"/>
  <c r="F556" i="33"/>
  <c r="H555" i="33"/>
  <c r="G555" i="33"/>
  <c r="F555" i="33"/>
  <c r="H554" i="33"/>
  <c r="G554" i="33"/>
  <c r="F554" i="33"/>
  <c r="H553" i="33"/>
  <c r="G553" i="33"/>
  <c r="F553" i="33"/>
  <c r="H552" i="33"/>
  <c r="G552" i="33"/>
  <c r="F552" i="33"/>
  <c r="H551" i="33"/>
  <c r="G551" i="33"/>
  <c r="F551" i="33"/>
  <c r="H550" i="33"/>
  <c r="G550" i="33"/>
  <c r="F550" i="33"/>
  <c r="H549" i="33"/>
  <c r="G549" i="33"/>
  <c r="F549" i="33"/>
  <c r="H548" i="33"/>
  <c r="G548" i="33"/>
  <c r="F548" i="33"/>
  <c r="H547" i="33"/>
  <c r="G547" i="33"/>
  <c r="F547" i="33"/>
  <c r="H546" i="33"/>
  <c r="G546" i="33"/>
  <c r="F546" i="33"/>
  <c r="H545" i="33"/>
  <c r="G545" i="33"/>
  <c r="F545" i="33"/>
  <c r="H544" i="33"/>
  <c r="G544" i="33"/>
  <c r="F544" i="33"/>
  <c r="H543" i="33"/>
  <c r="G543" i="33"/>
  <c r="F543" i="33"/>
  <c r="H542" i="33"/>
  <c r="G542" i="33"/>
  <c r="F542" i="33"/>
  <c r="H541" i="33"/>
  <c r="G541" i="33"/>
  <c r="F541" i="33"/>
  <c r="H540" i="33"/>
  <c r="G540" i="33"/>
  <c r="F540" i="33"/>
  <c r="H539" i="33"/>
  <c r="G539" i="33"/>
  <c r="F539" i="33"/>
  <c r="H538" i="33"/>
  <c r="G538" i="33"/>
  <c r="F538" i="33"/>
  <c r="H537" i="33"/>
  <c r="G537" i="33"/>
  <c r="F537" i="33"/>
  <c r="H536" i="33"/>
  <c r="G536" i="33"/>
  <c r="F536" i="33"/>
  <c r="H535" i="33"/>
  <c r="G535" i="33"/>
  <c r="F535" i="33"/>
  <c r="H534" i="33"/>
  <c r="G534" i="33"/>
  <c r="F534" i="33"/>
  <c r="H533" i="33"/>
  <c r="G533" i="33"/>
  <c r="F533" i="33"/>
  <c r="H532" i="33"/>
  <c r="G532" i="33"/>
  <c r="F532" i="33"/>
  <c r="H531" i="33"/>
  <c r="G531" i="33"/>
  <c r="F531" i="33"/>
  <c r="H530" i="33"/>
  <c r="G530" i="33"/>
  <c r="F530" i="33"/>
  <c r="H529" i="33"/>
  <c r="G529" i="33"/>
  <c r="F529" i="33"/>
  <c r="H528" i="33"/>
  <c r="G528" i="33"/>
  <c r="F528" i="33"/>
  <c r="H527" i="33"/>
  <c r="G527" i="33"/>
  <c r="F527" i="33"/>
  <c r="H526" i="33"/>
  <c r="G526" i="33"/>
  <c r="F526" i="33"/>
  <c r="H525" i="33"/>
  <c r="G525" i="33"/>
  <c r="F525" i="33"/>
  <c r="H524" i="33"/>
  <c r="G524" i="33"/>
  <c r="F524" i="33"/>
  <c r="H523" i="33"/>
  <c r="G523" i="33"/>
  <c r="F523" i="33"/>
  <c r="H522" i="33"/>
  <c r="G522" i="33"/>
  <c r="F522" i="33"/>
  <c r="H521" i="33"/>
  <c r="G521" i="33"/>
  <c r="F521" i="33"/>
  <c r="H520" i="33"/>
  <c r="G520" i="33"/>
  <c r="F520" i="33"/>
  <c r="H519" i="33"/>
  <c r="G519" i="33"/>
  <c r="F519" i="33"/>
  <c r="H518" i="33"/>
  <c r="G518" i="33"/>
  <c r="F518" i="33"/>
  <c r="H517" i="33"/>
  <c r="G517" i="33"/>
  <c r="F517" i="33"/>
  <c r="H516" i="33"/>
  <c r="G516" i="33"/>
  <c r="F516" i="33"/>
  <c r="H515" i="33"/>
  <c r="G515" i="33"/>
  <c r="F515" i="33"/>
  <c r="H514" i="33"/>
  <c r="G514" i="33"/>
  <c r="F514" i="33"/>
  <c r="H513" i="33"/>
  <c r="G513" i="33"/>
  <c r="F513" i="33"/>
  <c r="H512" i="33"/>
  <c r="G512" i="33"/>
  <c r="F512" i="33"/>
  <c r="H511" i="33"/>
  <c r="G511" i="33"/>
  <c r="F511" i="33"/>
  <c r="H510" i="33"/>
  <c r="G510" i="33"/>
  <c r="F510" i="33"/>
  <c r="H509" i="33"/>
  <c r="G509" i="33"/>
  <c r="F509" i="33"/>
  <c r="H508" i="33"/>
  <c r="G508" i="33"/>
  <c r="F508" i="33"/>
  <c r="H507" i="33"/>
  <c r="G507" i="33"/>
  <c r="F507" i="33"/>
  <c r="H506" i="33"/>
  <c r="G506" i="33"/>
  <c r="F506" i="33"/>
  <c r="H505" i="33"/>
  <c r="G505" i="33"/>
  <c r="F505" i="33"/>
  <c r="H504" i="33"/>
  <c r="G504" i="33"/>
  <c r="F504" i="33"/>
  <c r="H503" i="33"/>
  <c r="G503" i="33"/>
  <c r="F503" i="33"/>
  <c r="H502" i="33"/>
  <c r="G502" i="33"/>
  <c r="F502" i="33"/>
  <c r="H501" i="33"/>
  <c r="G501" i="33"/>
  <c r="F501" i="33"/>
  <c r="H500" i="33"/>
  <c r="G500" i="33"/>
  <c r="F500" i="33"/>
  <c r="H499" i="33"/>
  <c r="G499" i="33"/>
  <c r="F499" i="33"/>
  <c r="H498" i="33"/>
  <c r="G498" i="33"/>
  <c r="F498" i="33"/>
  <c r="H497" i="33"/>
  <c r="G497" i="33"/>
  <c r="F497" i="33"/>
  <c r="H496" i="33"/>
  <c r="G496" i="33"/>
  <c r="F496" i="33"/>
  <c r="H495" i="33"/>
  <c r="G495" i="33"/>
  <c r="F495" i="33"/>
  <c r="H494" i="33"/>
  <c r="G494" i="33"/>
  <c r="F494" i="33"/>
  <c r="H493" i="33"/>
  <c r="G493" i="33"/>
  <c r="F493" i="33"/>
  <c r="H492" i="33"/>
  <c r="G492" i="33"/>
  <c r="F492" i="33"/>
  <c r="H491" i="33"/>
  <c r="G491" i="33"/>
  <c r="F491" i="33"/>
  <c r="H490" i="33"/>
  <c r="G490" i="33"/>
  <c r="F490" i="33"/>
  <c r="H489" i="33"/>
  <c r="G489" i="33"/>
  <c r="F489" i="33"/>
  <c r="H488" i="33"/>
  <c r="G488" i="33"/>
  <c r="F488" i="33"/>
  <c r="H487" i="33"/>
  <c r="G487" i="33"/>
  <c r="F487" i="33"/>
  <c r="H486" i="33"/>
  <c r="G486" i="33"/>
  <c r="F486" i="33"/>
  <c r="H485" i="33"/>
  <c r="G485" i="33"/>
  <c r="F485" i="33"/>
  <c r="H484" i="33"/>
  <c r="G484" i="33"/>
  <c r="F484" i="33"/>
  <c r="H483" i="33"/>
  <c r="G483" i="33"/>
  <c r="F483" i="33"/>
  <c r="H482" i="33"/>
  <c r="G482" i="33"/>
  <c r="F482" i="33"/>
  <c r="H481" i="33"/>
  <c r="G481" i="33"/>
  <c r="F481" i="33"/>
  <c r="H480" i="33"/>
  <c r="G480" i="33"/>
  <c r="F480" i="33"/>
  <c r="H479" i="33"/>
  <c r="G479" i="33"/>
  <c r="F479" i="33"/>
  <c r="H478" i="33"/>
  <c r="G478" i="33"/>
  <c r="F478" i="33"/>
  <c r="H477" i="33"/>
  <c r="G477" i="33"/>
  <c r="F477" i="33"/>
  <c r="H476" i="33"/>
  <c r="G476" i="33"/>
  <c r="F476" i="33"/>
  <c r="H475" i="33"/>
  <c r="G475" i="33"/>
  <c r="F475" i="33"/>
  <c r="H474" i="33"/>
  <c r="G474" i="33"/>
  <c r="F474" i="33"/>
  <c r="H473" i="33"/>
  <c r="G473" i="33"/>
  <c r="F473" i="33"/>
  <c r="H472" i="33"/>
  <c r="G472" i="33"/>
  <c r="F472" i="33"/>
  <c r="H471" i="33"/>
  <c r="G471" i="33"/>
  <c r="F471" i="33"/>
  <c r="H470" i="33"/>
  <c r="G470" i="33"/>
  <c r="F470" i="33"/>
  <c r="H469" i="33"/>
  <c r="G469" i="33"/>
  <c r="F469" i="33"/>
  <c r="H468" i="33"/>
  <c r="G468" i="33"/>
  <c r="F468" i="33"/>
  <c r="H467" i="33"/>
  <c r="G467" i="33"/>
  <c r="F467" i="33"/>
  <c r="H466" i="33"/>
  <c r="G466" i="33"/>
  <c r="F466" i="33"/>
  <c r="H465" i="33"/>
  <c r="G465" i="33"/>
  <c r="F465" i="33"/>
  <c r="H464" i="33"/>
  <c r="G464" i="33"/>
  <c r="F464" i="33"/>
  <c r="H463" i="33"/>
  <c r="G463" i="33"/>
  <c r="F463" i="33"/>
  <c r="H462" i="33"/>
  <c r="G462" i="33"/>
  <c r="F462" i="33"/>
  <c r="H461" i="33"/>
  <c r="G461" i="33"/>
  <c r="F461" i="33"/>
  <c r="H460" i="33"/>
  <c r="G460" i="33"/>
  <c r="F460" i="33"/>
  <c r="H459" i="33"/>
  <c r="G459" i="33"/>
  <c r="F459" i="33"/>
  <c r="H458" i="33"/>
  <c r="G458" i="33"/>
  <c r="F458" i="33"/>
  <c r="H457" i="33"/>
  <c r="G457" i="33"/>
  <c r="F457" i="33"/>
  <c r="H456" i="33"/>
  <c r="G456" i="33"/>
  <c r="F456" i="33"/>
  <c r="H455" i="33"/>
  <c r="G455" i="33"/>
  <c r="F455" i="33"/>
  <c r="H454" i="33"/>
  <c r="G454" i="33"/>
  <c r="F454" i="33"/>
  <c r="H453" i="33"/>
  <c r="G453" i="33"/>
  <c r="F453" i="33"/>
  <c r="H452" i="33"/>
  <c r="G452" i="33"/>
  <c r="F452" i="33"/>
  <c r="H451" i="33"/>
  <c r="G451" i="33"/>
  <c r="F451" i="33"/>
  <c r="H450" i="33"/>
  <c r="G450" i="33"/>
  <c r="F450" i="33"/>
  <c r="H449" i="33"/>
  <c r="G449" i="33"/>
  <c r="F449" i="33"/>
  <c r="H448" i="33"/>
  <c r="G448" i="33"/>
  <c r="F448" i="33"/>
  <c r="H447" i="33"/>
  <c r="G447" i="33"/>
  <c r="F447" i="33"/>
  <c r="H446" i="33"/>
  <c r="G446" i="33"/>
  <c r="F446" i="33"/>
  <c r="H445" i="33"/>
  <c r="G445" i="33"/>
  <c r="F445" i="33"/>
  <c r="H444" i="33"/>
  <c r="G444" i="33"/>
  <c r="F444" i="33"/>
  <c r="H443" i="33"/>
  <c r="G443" i="33"/>
  <c r="F443" i="33"/>
  <c r="H442" i="33"/>
  <c r="G442" i="33"/>
  <c r="F442" i="33"/>
  <c r="H441" i="33"/>
  <c r="G441" i="33"/>
  <c r="F441" i="33"/>
  <c r="H440" i="33"/>
  <c r="G440" i="33"/>
  <c r="F440" i="33"/>
  <c r="H439" i="33"/>
  <c r="G439" i="33"/>
  <c r="F439" i="33"/>
  <c r="H438" i="33"/>
  <c r="G438" i="33"/>
  <c r="F438" i="33"/>
  <c r="H437" i="33"/>
  <c r="G437" i="33"/>
  <c r="F437" i="33"/>
  <c r="H436" i="33"/>
  <c r="G436" i="33"/>
  <c r="F436" i="33"/>
  <c r="H435" i="33"/>
  <c r="G435" i="33"/>
  <c r="F435" i="33"/>
  <c r="H434" i="33"/>
  <c r="G434" i="33"/>
  <c r="F434" i="33"/>
  <c r="H433" i="33"/>
  <c r="G433" i="33"/>
  <c r="F433" i="33"/>
  <c r="H432" i="33"/>
  <c r="G432" i="33"/>
  <c r="F432" i="33"/>
  <c r="H431" i="33"/>
  <c r="G431" i="33"/>
  <c r="F431" i="33"/>
  <c r="H430" i="33"/>
  <c r="G430" i="33"/>
  <c r="F430" i="33"/>
  <c r="H429" i="33"/>
  <c r="G429" i="33"/>
  <c r="F429" i="33"/>
  <c r="H428" i="33"/>
  <c r="G428" i="33"/>
  <c r="F428" i="33"/>
  <c r="H427" i="33"/>
  <c r="G427" i="33"/>
  <c r="F427" i="33"/>
  <c r="H426" i="33"/>
  <c r="G426" i="33"/>
  <c r="F426" i="33"/>
  <c r="H425" i="33"/>
  <c r="G425" i="33"/>
  <c r="F425" i="33"/>
  <c r="H424" i="33"/>
  <c r="G424" i="33"/>
  <c r="F424" i="33"/>
  <c r="H423" i="33"/>
  <c r="G423" i="33"/>
  <c r="F423" i="33"/>
  <c r="H422" i="33"/>
  <c r="G422" i="33"/>
  <c r="F422" i="33"/>
  <c r="H421" i="33"/>
  <c r="G421" i="33"/>
  <c r="F421" i="33"/>
  <c r="H420" i="33"/>
  <c r="G420" i="33"/>
  <c r="F420" i="33"/>
  <c r="H419" i="33"/>
  <c r="G419" i="33"/>
  <c r="F419" i="33"/>
  <c r="H418" i="33"/>
  <c r="G418" i="33"/>
  <c r="F418" i="33"/>
  <c r="H417" i="33"/>
  <c r="G417" i="33"/>
  <c r="F417" i="33"/>
  <c r="H416" i="33"/>
  <c r="G416" i="33"/>
  <c r="F416" i="33"/>
  <c r="H415" i="33"/>
  <c r="G415" i="33"/>
  <c r="F415" i="33"/>
  <c r="H414" i="33"/>
  <c r="G414" i="33"/>
  <c r="F414" i="33"/>
  <c r="H413" i="33"/>
  <c r="G413" i="33"/>
  <c r="F413" i="33"/>
  <c r="H412" i="33"/>
  <c r="G412" i="33"/>
  <c r="F412" i="33"/>
  <c r="H411" i="33"/>
  <c r="G411" i="33"/>
  <c r="F411" i="33"/>
  <c r="H410" i="33"/>
  <c r="G410" i="33"/>
  <c r="F410" i="33"/>
  <c r="H409" i="33"/>
  <c r="G409" i="33"/>
  <c r="F409" i="33"/>
  <c r="H408" i="33"/>
  <c r="G408" i="33"/>
  <c r="F408" i="33"/>
  <c r="H407" i="33"/>
  <c r="G407" i="33"/>
  <c r="F407" i="33"/>
  <c r="H406" i="33"/>
  <c r="G406" i="33"/>
  <c r="F406" i="33"/>
  <c r="H405" i="33"/>
  <c r="G405" i="33"/>
  <c r="F405" i="33"/>
  <c r="H404" i="33"/>
  <c r="G404" i="33"/>
  <c r="F404" i="33"/>
  <c r="H403" i="33"/>
  <c r="G403" i="33"/>
  <c r="F403" i="33"/>
  <c r="H402" i="33"/>
  <c r="G402" i="33"/>
  <c r="F402" i="33"/>
  <c r="H401" i="33"/>
  <c r="G401" i="33"/>
  <c r="F401" i="33"/>
  <c r="H400" i="33"/>
  <c r="G400" i="33"/>
  <c r="F400" i="33"/>
  <c r="H399" i="33"/>
  <c r="G399" i="33"/>
  <c r="F399" i="33"/>
  <c r="H398" i="33"/>
  <c r="G398" i="33"/>
  <c r="F398" i="33"/>
  <c r="H397" i="33"/>
  <c r="G397" i="33"/>
  <c r="F397" i="33"/>
  <c r="H396" i="33"/>
  <c r="G396" i="33"/>
  <c r="F396" i="33"/>
  <c r="H395" i="33"/>
  <c r="G395" i="33"/>
  <c r="F395" i="33"/>
  <c r="H394" i="33"/>
  <c r="G394" i="33"/>
  <c r="F394" i="33"/>
  <c r="H393" i="33"/>
  <c r="G393" i="33"/>
  <c r="F393" i="33"/>
  <c r="H392" i="33"/>
  <c r="G392" i="33"/>
  <c r="F392" i="33"/>
  <c r="H391" i="33"/>
  <c r="G391" i="33"/>
  <c r="F391" i="33"/>
  <c r="H390" i="33"/>
  <c r="G390" i="33"/>
  <c r="F390" i="33"/>
  <c r="H389" i="33"/>
  <c r="G389" i="33"/>
  <c r="F389" i="33"/>
  <c r="H388" i="33"/>
  <c r="G388" i="33"/>
  <c r="F388" i="33"/>
  <c r="H387" i="33"/>
  <c r="G387" i="33"/>
  <c r="F387" i="33"/>
  <c r="H386" i="33"/>
  <c r="G386" i="33"/>
  <c r="F386" i="33"/>
  <c r="H385" i="33"/>
  <c r="G385" i="33"/>
  <c r="F385" i="33"/>
  <c r="H384" i="33"/>
  <c r="G384" i="33"/>
  <c r="F384" i="33"/>
  <c r="H383" i="33"/>
  <c r="G383" i="33"/>
  <c r="F383" i="33"/>
  <c r="H382" i="33"/>
  <c r="G382" i="33"/>
  <c r="F382" i="33"/>
  <c r="H381" i="33"/>
  <c r="G381" i="33"/>
  <c r="F381" i="33"/>
  <c r="H380" i="33"/>
  <c r="G380" i="33"/>
  <c r="F380" i="33"/>
  <c r="H379" i="33"/>
  <c r="G379" i="33"/>
  <c r="F379" i="33"/>
  <c r="H378" i="33"/>
  <c r="G378" i="33"/>
  <c r="F378" i="33"/>
  <c r="H377" i="33"/>
  <c r="G377" i="33"/>
  <c r="F377" i="33"/>
  <c r="H376" i="33"/>
  <c r="G376" i="33"/>
  <c r="F376" i="33"/>
  <c r="H375" i="33"/>
  <c r="G375" i="33"/>
  <c r="F375" i="33"/>
  <c r="H374" i="33"/>
  <c r="G374" i="33"/>
  <c r="F374" i="33"/>
  <c r="H373" i="33"/>
  <c r="G373" i="33"/>
  <c r="F373" i="33"/>
  <c r="H372" i="33"/>
  <c r="G372" i="33"/>
  <c r="F372" i="33"/>
  <c r="H371" i="33"/>
  <c r="G371" i="33"/>
  <c r="F371" i="33"/>
  <c r="H370" i="33"/>
  <c r="G370" i="33"/>
  <c r="F370" i="33"/>
  <c r="H369" i="33"/>
  <c r="G369" i="33"/>
  <c r="F369" i="33"/>
  <c r="H368" i="33"/>
  <c r="G368" i="33"/>
  <c r="F368" i="33"/>
  <c r="H367" i="33"/>
  <c r="G367" i="33"/>
  <c r="F367" i="33"/>
  <c r="H366" i="33"/>
  <c r="G366" i="33"/>
  <c r="F366" i="33"/>
  <c r="H365" i="33"/>
  <c r="G365" i="33"/>
  <c r="F365" i="33"/>
  <c r="H364" i="33"/>
  <c r="G364" i="33"/>
  <c r="F364" i="33"/>
  <c r="H363" i="33"/>
  <c r="G363" i="33"/>
  <c r="F363" i="33"/>
  <c r="H362" i="33"/>
  <c r="G362" i="33"/>
  <c r="F362" i="33"/>
  <c r="H361" i="33"/>
  <c r="G361" i="33"/>
  <c r="F361" i="33"/>
  <c r="H360" i="33"/>
  <c r="G360" i="33"/>
  <c r="F360" i="33"/>
  <c r="H359" i="33"/>
  <c r="G359" i="33"/>
  <c r="F359" i="33"/>
  <c r="H358" i="33"/>
  <c r="G358" i="33"/>
  <c r="F358" i="33"/>
  <c r="H357" i="33"/>
  <c r="G357" i="33"/>
  <c r="F357" i="33"/>
  <c r="H356" i="33"/>
  <c r="G356" i="33"/>
  <c r="F356" i="33"/>
  <c r="H355" i="33"/>
  <c r="G355" i="33"/>
  <c r="F355" i="33"/>
  <c r="H354" i="33"/>
  <c r="G354" i="33"/>
  <c r="F354" i="33"/>
  <c r="H353" i="33"/>
  <c r="G353" i="33"/>
  <c r="F353" i="33"/>
  <c r="H352" i="33"/>
  <c r="G352" i="33"/>
  <c r="F352" i="33"/>
  <c r="H351" i="33"/>
  <c r="G351" i="33"/>
  <c r="F351" i="33"/>
  <c r="H350" i="33"/>
  <c r="G350" i="33"/>
  <c r="F350" i="33"/>
  <c r="H349" i="33"/>
  <c r="G349" i="33"/>
  <c r="F349" i="33"/>
  <c r="H348" i="33"/>
  <c r="G348" i="33"/>
  <c r="F348" i="33"/>
  <c r="H347" i="33"/>
  <c r="G347" i="33"/>
  <c r="F347" i="33"/>
  <c r="H346" i="33"/>
  <c r="G346" i="33"/>
  <c r="F346" i="33"/>
  <c r="H345" i="33"/>
  <c r="G345" i="33"/>
  <c r="F345" i="33"/>
  <c r="H344" i="33"/>
  <c r="G344" i="33"/>
  <c r="F344" i="33"/>
  <c r="H343" i="33"/>
  <c r="G343" i="33"/>
  <c r="F343" i="33"/>
  <c r="H342" i="33"/>
  <c r="G342" i="33"/>
  <c r="F342" i="33"/>
  <c r="H341" i="33"/>
  <c r="G341" i="33"/>
  <c r="F341" i="33"/>
  <c r="H340" i="33"/>
  <c r="G340" i="33"/>
  <c r="F340" i="33"/>
  <c r="H339" i="33"/>
  <c r="G339" i="33"/>
  <c r="F339" i="33"/>
  <c r="H338" i="33"/>
  <c r="G338" i="33"/>
  <c r="F338" i="33"/>
  <c r="H337" i="33"/>
  <c r="G337" i="33"/>
  <c r="F337" i="33"/>
  <c r="H336" i="33"/>
  <c r="G336" i="33"/>
  <c r="F336" i="33"/>
  <c r="H335" i="33"/>
  <c r="G335" i="33"/>
  <c r="F335" i="33"/>
  <c r="H334" i="33"/>
  <c r="G334" i="33"/>
  <c r="F334" i="33"/>
  <c r="H333" i="33"/>
  <c r="G333" i="33"/>
  <c r="F333" i="33"/>
  <c r="H332" i="33"/>
  <c r="G332" i="33"/>
  <c r="F332" i="33"/>
  <c r="H331" i="33"/>
  <c r="G331" i="33"/>
  <c r="F331" i="33"/>
  <c r="H330" i="33"/>
  <c r="G330" i="33"/>
  <c r="F330" i="33"/>
  <c r="H329" i="33"/>
  <c r="G329" i="33"/>
  <c r="F329" i="33"/>
  <c r="H328" i="33"/>
  <c r="G328" i="33"/>
  <c r="F328" i="33"/>
  <c r="H327" i="33"/>
  <c r="G327" i="33"/>
  <c r="F327" i="33"/>
  <c r="H326" i="33"/>
  <c r="G326" i="33"/>
  <c r="F326" i="33"/>
  <c r="H325" i="33"/>
  <c r="G325" i="33"/>
  <c r="F325" i="33"/>
  <c r="H324" i="33"/>
  <c r="G324" i="33"/>
  <c r="F324" i="33"/>
  <c r="H323" i="33"/>
  <c r="G323" i="33"/>
  <c r="F323" i="33"/>
  <c r="H322" i="33"/>
  <c r="G322" i="33"/>
  <c r="F322" i="33"/>
  <c r="H321" i="33"/>
  <c r="G321" i="33"/>
  <c r="F321" i="33"/>
  <c r="H320" i="33"/>
  <c r="G320" i="33"/>
  <c r="F320" i="33"/>
  <c r="H319" i="33"/>
  <c r="G319" i="33"/>
  <c r="F319" i="33"/>
  <c r="H318" i="33"/>
  <c r="G318" i="33"/>
  <c r="F318" i="33"/>
  <c r="H317" i="33"/>
  <c r="G317" i="33"/>
  <c r="F317" i="33"/>
  <c r="H316" i="33"/>
  <c r="G316" i="33"/>
  <c r="F316" i="33"/>
  <c r="H315" i="33"/>
  <c r="G315" i="33"/>
  <c r="F315" i="33"/>
  <c r="H314" i="33"/>
  <c r="G314" i="33"/>
  <c r="F314" i="33"/>
  <c r="H313" i="33"/>
  <c r="G313" i="33"/>
  <c r="F313" i="33"/>
  <c r="H312" i="33"/>
  <c r="G312" i="33"/>
  <c r="F312" i="33"/>
  <c r="H311" i="33"/>
  <c r="G311" i="33"/>
  <c r="F311" i="33"/>
  <c r="H310" i="33"/>
  <c r="G310" i="33"/>
  <c r="F310" i="33"/>
  <c r="H309" i="33"/>
  <c r="G309" i="33"/>
  <c r="F309" i="33"/>
  <c r="H308" i="33"/>
  <c r="G308" i="33"/>
  <c r="F308" i="33"/>
  <c r="H307" i="33"/>
  <c r="G307" i="33"/>
  <c r="F307" i="33"/>
  <c r="H306" i="33"/>
  <c r="G306" i="33"/>
  <c r="F306" i="33"/>
  <c r="H305" i="33"/>
  <c r="G305" i="33"/>
  <c r="F305" i="33"/>
  <c r="H304" i="33"/>
  <c r="G304" i="33"/>
  <c r="F304" i="33"/>
  <c r="H303" i="33"/>
  <c r="G303" i="33"/>
  <c r="F303" i="33"/>
  <c r="H302" i="33"/>
  <c r="G302" i="33"/>
  <c r="F302" i="33"/>
  <c r="H301" i="33"/>
  <c r="G301" i="33"/>
  <c r="F301" i="33"/>
  <c r="H300" i="33"/>
  <c r="G300" i="33"/>
  <c r="F300" i="33"/>
  <c r="H299" i="33"/>
  <c r="G299" i="33"/>
  <c r="F299" i="33"/>
  <c r="H298" i="33"/>
  <c r="G298" i="33"/>
  <c r="F298" i="33"/>
  <c r="H297" i="33"/>
  <c r="G297" i="33"/>
  <c r="F297" i="33"/>
  <c r="H296" i="33"/>
  <c r="G296" i="33"/>
  <c r="F296" i="33"/>
  <c r="H295" i="33"/>
  <c r="G295" i="33"/>
  <c r="F295" i="33"/>
  <c r="H294" i="33"/>
  <c r="G294" i="33"/>
  <c r="F294" i="33"/>
  <c r="H293" i="33"/>
  <c r="G293" i="33"/>
  <c r="F293" i="33"/>
  <c r="H292" i="33"/>
  <c r="G292" i="33"/>
  <c r="F292" i="33"/>
  <c r="H291" i="33"/>
  <c r="G291" i="33"/>
  <c r="F291" i="33"/>
  <c r="H290" i="33"/>
  <c r="G290" i="33"/>
  <c r="F290" i="33"/>
  <c r="H289" i="33"/>
  <c r="G289" i="33"/>
  <c r="F289" i="33"/>
  <c r="H288" i="33"/>
  <c r="G288" i="33"/>
  <c r="F288" i="33"/>
  <c r="H287" i="33"/>
  <c r="G287" i="33"/>
  <c r="F287" i="33"/>
  <c r="H286" i="33"/>
  <c r="G286" i="33"/>
  <c r="F286" i="33"/>
  <c r="H285" i="33"/>
  <c r="G285" i="33"/>
  <c r="F285" i="33"/>
  <c r="H284" i="33"/>
  <c r="G284" i="33"/>
  <c r="F284" i="33"/>
  <c r="H283" i="33"/>
  <c r="G283" i="33"/>
  <c r="F283" i="33"/>
  <c r="H282" i="33"/>
  <c r="G282" i="33"/>
  <c r="F282" i="33"/>
  <c r="H281" i="33"/>
  <c r="G281" i="33"/>
  <c r="F281" i="33"/>
  <c r="H280" i="33"/>
  <c r="G280" i="33"/>
  <c r="F280" i="33"/>
  <c r="H279" i="33"/>
  <c r="G279" i="33"/>
  <c r="F279" i="33"/>
  <c r="H278" i="33"/>
  <c r="G278" i="33"/>
  <c r="F278" i="33"/>
  <c r="H277" i="33"/>
  <c r="G277" i="33"/>
  <c r="F277" i="33"/>
  <c r="H276" i="33"/>
  <c r="G276" i="33"/>
  <c r="F276" i="33"/>
  <c r="H275" i="33"/>
  <c r="G275" i="33"/>
  <c r="F275" i="33"/>
  <c r="H274" i="33"/>
  <c r="G274" i="33"/>
  <c r="F274" i="33"/>
  <c r="H273" i="33"/>
  <c r="G273" i="33"/>
  <c r="F273" i="33"/>
  <c r="H272" i="33"/>
  <c r="G272" i="33"/>
  <c r="F272" i="33"/>
  <c r="H271" i="33"/>
  <c r="G271" i="33"/>
  <c r="F271" i="33"/>
  <c r="H270" i="33"/>
  <c r="G270" i="33"/>
  <c r="F270" i="33"/>
  <c r="H269" i="33"/>
  <c r="G269" i="33"/>
  <c r="F269" i="33"/>
  <c r="H268" i="33"/>
  <c r="G268" i="33"/>
  <c r="F268" i="33"/>
  <c r="H267" i="33"/>
  <c r="G267" i="33"/>
  <c r="F267" i="33"/>
  <c r="H266" i="33"/>
  <c r="G266" i="33"/>
  <c r="F266" i="33"/>
  <c r="H265" i="33"/>
  <c r="G265" i="33"/>
  <c r="F265" i="33"/>
  <c r="H264" i="33"/>
  <c r="G264" i="33"/>
  <c r="F264" i="33"/>
  <c r="H263" i="33"/>
  <c r="G263" i="33"/>
  <c r="F263" i="33"/>
  <c r="H262" i="33"/>
  <c r="G262" i="33"/>
  <c r="F262" i="33"/>
  <c r="H261" i="33"/>
  <c r="G261" i="33"/>
  <c r="F261" i="33"/>
  <c r="H260" i="33"/>
  <c r="G260" i="33"/>
  <c r="F260" i="33"/>
  <c r="H259" i="33"/>
  <c r="G259" i="33"/>
  <c r="F259" i="33"/>
  <c r="H258" i="33"/>
  <c r="G258" i="33"/>
  <c r="F258" i="33"/>
  <c r="H257" i="33"/>
  <c r="G257" i="33"/>
  <c r="F257" i="33"/>
  <c r="H256" i="33"/>
  <c r="G256" i="33"/>
  <c r="F256" i="33"/>
  <c r="H255" i="33"/>
  <c r="G255" i="33"/>
  <c r="F255" i="33"/>
  <c r="H254" i="33"/>
  <c r="G254" i="33"/>
  <c r="F254" i="33"/>
  <c r="H253" i="33"/>
  <c r="G253" i="33"/>
  <c r="F253" i="33"/>
  <c r="H252" i="33"/>
  <c r="G252" i="33"/>
  <c r="F252" i="33"/>
  <c r="H251" i="33"/>
  <c r="G251" i="33"/>
  <c r="F251" i="33"/>
  <c r="H250" i="33"/>
  <c r="G250" i="33"/>
  <c r="F250" i="33"/>
  <c r="H249" i="33"/>
  <c r="G249" i="33"/>
  <c r="F249" i="33"/>
  <c r="H248" i="33"/>
  <c r="G248" i="33"/>
  <c r="F248" i="33"/>
  <c r="H247" i="33"/>
  <c r="G247" i="33"/>
  <c r="F247" i="33"/>
  <c r="H246" i="33"/>
  <c r="G246" i="33"/>
  <c r="F246" i="33"/>
  <c r="H245" i="33"/>
  <c r="G245" i="33"/>
  <c r="F245" i="33"/>
  <c r="H244" i="33"/>
  <c r="G244" i="33"/>
  <c r="F244" i="33"/>
  <c r="H243" i="33"/>
  <c r="G243" i="33"/>
  <c r="F243" i="33"/>
  <c r="H242" i="33"/>
  <c r="G242" i="33"/>
  <c r="F242" i="33"/>
  <c r="H241" i="33"/>
  <c r="G241" i="33"/>
  <c r="F241" i="33"/>
  <c r="H240" i="33"/>
  <c r="G240" i="33"/>
  <c r="F240" i="33"/>
  <c r="H239" i="33"/>
  <c r="G239" i="33"/>
  <c r="F239" i="33"/>
  <c r="H238" i="33"/>
  <c r="G238" i="33"/>
  <c r="F238" i="33"/>
  <c r="H237" i="33"/>
  <c r="G237" i="33"/>
  <c r="F237" i="33"/>
  <c r="H236" i="33"/>
  <c r="G236" i="33"/>
  <c r="F236" i="33"/>
  <c r="H235" i="33"/>
  <c r="G235" i="33"/>
  <c r="F235" i="33"/>
  <c r="H234" i="33"/>
  <c r="G234" i="33"/>
  <c r="F234" i="33"/>
  <c r="H233" i="33"/>
  <c r="G233" i="33"/>
  <c r="F233" i="33"/>
  <c r="H232" i="33"/>
  <c r="G232" i="33"/>
  <c r="F232" i="33"/>
  <c r="H231" i="33"/>
  <c r="G231" i="33"/>
  <c r="F231" i="33"/>
  <c r="H230" i="33"/>
  <c r="G230" i="33"/>
  <c r="F230" i="33"/>
  <c r="H229" i="33"/>
  <c r="G229" i="33"/>
  <c r="F229" i="33"/>
  <c r="H228" i="33"/>
  <c r="G228" i="33"/>
  <c r="F228" i="33"/>
  <c r="H227" i="33"/>
  <c r="G227" i="33"/>
  <c r="F227" i="33"/>
  <c r="H226" i="33"/>
  <c r="G226" i="33"/>
  <c r="F226" i="33"/>
  <c r="H225" i="33"/>
  <c r="G225" i="33"/>
  <c r="F225" i="33"/>
  <c r="H224" i="33"/>
  <c r="G224" i="33"/>
  <c r="F224" i="33"/>
  <c r="H223" i="33"/>
  <c r="G223" i="33"/>
  <c r="F223" i="33"/>
  <c r="H222" i="33"/>
  <c r="G222" i="33"/>
  <c r="F222" i="33"/>
  <c r="H221" i="33"/>
  <c r="G221" i="33"/>
  <c r="F221" i="33"/>
  <c r="H220" i="33"/>
  <c r="G220" i="33"/>
  <c r="F220" i="33"/>
  <c r="H219" i="33"/>
  <c r="G219" i="33"/>
  <c r="F219" i="33"/>
  <c r="H218" i="33"/>
  <c r="G218" i="33"/>
  <c r="F218" i="33"/>
  <c r="H217" i="33"/>
  <c r="G217" i="33"/>
  <c r="F217" i="33"/>
  <c r="H216" i="33"/>
  <c r="G216" i="33"/>
  <c r="F216" i="33"/>
  <c r="H215" i="33"/>
  <c r="G215" i="33"/>
  <c r="F215" i="33"/>
  <c r="H214" i="33"/>
  <c r="G214" i="33"/>
  <c r="F214" i="33"/>
  <c r="H213" i="33"/>
  <c r="G213" i="33"/>
  <c r="F213" i="33"/>
  <c r="H212" i="33"/>
  <c r="G212" i="33"/>
  <c r="F212" i="33"/>
  <c r="H211" i="33"/>
  <c r="G211" i="33"/>
  <c r="F211" i="33"/>
  <c r="H210" i="33"/>
  <c r="G210" i="33"/>
  <c r="F210" i="33"/>
  <c r="H209" i="33"/>
  <c r="G209" i="33"/>
  <c r="F209" i="33"/>
  <c r="H208" i="33"/>
  <c r="G208" i="33"/>
  <c r="F208" i="33"/>
  <c r="H207" i="33"/>
  <c r="G207" i="33"/>
  <c r="F207" i="33"/>
  <c r="H206" i="33"/>
  <c r="G206" i="33"/>
  <c r="F206" i="33"/>
  <c r="H205" i="33"/>
  <c r="G205" i="33"/>
  <c r="F205" i="33"/>
  <c r="H204" i="33"/>
  <c r="G204" i="33"/>
  <c r="F204" i="33"/>
  <c r="H203" i="33"/>
  <c r="G203" i="33"/>
  <c r="F203" i="33"/>
  <c r="H202" i="33"/>
  <c r="G202" i="33"/>
  <c r="F202" i="33"/>
  <c r="H201" i="33"/>
  <c r="G201" i="33"/>
  <c r="F201" i="33"/>
  <c r="H200" i="33"/>
  <c r="G200" i="33"/>
  <c r="F200" i="33"/>
  <c r="H199" i="33"/>
  <c r="G199" i="33"/>
  <c r="F199" i="33"/>
  <c r="H198" i="33"/>
  <c r="G198" i="33"/>
  <c r="F198" i="33"/>
  <c r="H197" i="33"/>
  <c r="G197" i="33"/>
  <c r="F197" i="33"/>
  <c r="H196" i="33"/>
  <c r="G196" i="33"/>
  <c r="F196" i="33"/>
  <c r="H195" i="33"/>
  <c r="G195" i="33"/>
  <c r="F195" i="33"/>
  <c r="H194" i="33"/>
  <c r="G194" i="33"/>
  <c r="F194" i="33"/>
  <c r="H193" i="33"/>
  <c r="G193" i="33"/>
  <c r="F193" i="33"/>
  <c r="H192" i="33"/>
  <c r="G192" i="33"/>
  <c r="F192" i="33"/>
  <c r="H191" i="33"/>
  <c r="G191" i="33"/>
  <c r="F191" i="33"/>
  <c r="H190" i="33"/>
  <c r="G190" i="33"/>
  <c r="F190" i="33"/>
  <c r="H189" i="33"/>
  <c r="G189" i="33"/>
  <c r="F189" i="33"/>
  <c r="H188" i="33"/>
  <c r="G188" i="33"/>
  <c r="F188" i="33"/>
  <c r="H187" i="33"/>
  <c r="G187" i="33"/>
  <c r="F187" i="33"/>
  <c r="H186" i="33"/>
  <c r="G186" i="33"/>
  <c r="F186" i="33"/>
  <c r="H185" i="33"/>
  <c r="G185" i="33"/>
  <c r="F185" i="33"/>
  <c r="H184" i="33"/>
  <c r="G184" i="33"/>
  <c r="F184" i="33"/>
  <c r="H183" i="33"/>
  <c r="G183" i="33"/>
  <c r="F183" i="33"/>
  <c r="H182" i="33"/>
  <c r="G182" i="33"/>
  <c r="F182" i="33"/>
  <c r="H181" i="33"/>
  <c r="G181" i="33"/>
  <c r="F181" i="33"/>
  <c r="H180" i="33"/>
  <c r="G180" i="33"/>
  <c r="F180" i="33"/>
  <c r="H179" i="33"/>
  <c r="G179" i="33"/>
  <c r="F179" i="33"/>
  <c r="H178" i="33"/>
  <c r="G178" i="33"/>
  <c r="F178" i="33"/>
  <c r="H177" i="33"/>
  <c r="G177" i="33"/>
  <c r="F177" i="33"/>
  <c r="H176" i="33"/>
  <c r="G176" i="33"/>
  <c r="F176" i="33"/>
  <c r="H175" i="33"/>
  <c r="G175" i="33"/>
  <c r="F175" i="33"/>
  <c r="H174" i="33"/>
  <c r="G174" i="33"/>
  <c r="F174" i="33"/>
  <c r="H173" i="33"/>
  <c r="G173" i="33"/>
  <c r="F173" i="33"/>
  <c r="H172" i="33"/>
  <c r="G172" i="33"/>
  <c r="F172" i="33"/>
  <c r="H171" i="33"/>
  <c r="G171" i="33"/>
  <c r="F171" i="33"/>
  <c r="H170" i="33"/>
  <c r="G170" i="33"/>
  <c r="F170" i="33"/>
  <c r="H169" i="33"/>
  <c r="G169" i="33"/>
  <c r="F169" i="33"/>
  <c r="H168" i="33"/>
  <c r="G168" i="33"/>
  <c r="F168" i="33"/>
  <c r="H167" i="33"/>
  <c r="G167" i="33"/>
  <c r="F167" i="33"/>
  <c r="H166" i="33"/>
  <c r="G166" i="33"/>
  <c r="F166" i="33"/>
  <c r="H165" i="33"/>
  <c r="G165" i="33"/>
  <c r="F165" i="33"/>
  <c r="H164" i="33"/>
  <c r="G164" i="33"/>
  <c r="F164" i="33"/>
  <c r="H163" i="33"/>
  <c r="G163" i="33"/>
  <c r="F163" i="33"/>
  <c r="H162" i="33"/>
  <c r="G162" i="33"/>
  <c r="F162" i="33"/>
  <c r="H161" i="33"/>
  <c r="G161" i="33"/>
  <c r="F161" i="33"/>
  <c r="H160" i="33"/>
  <c r="G160" i="33"/>
  <c r="F160" i="33"/>
  <c r="H159" i="33"/>
  <c r="G159" i="33"/>
  <c r="F159" i="33"/>
  <c r="H158" i="33"/>
  <c r="G158" i="33"/>
  <c r="F158" i="33"/>
  <c r="H157" i="33"/>
  <c r="G157" i="33"/>
  <c r="F157" i="33"/>
  <c r="H156" i="33"/>
  <c r="G156" i="33"/>
  <c r="F156" i="33"/>
  <c r="H155" i="33"/>
  <c r="G155" i="33"/>
  <c r="F155" i="33"/>
  <c r="H154" i="33"/>
  <c r="G154" i="33"/>
  <c r="F154" i="33"/>
  <c r="H153" i="33"/>
  <c r="G153" i="33"/>
  <c r="F153" i="33"/>
  <c r="H152" i="33"/>
  <c r="G152" i="33"/>
  <c r="F152" i="33"/>
  <c r="H151" i="33"/>
  <c r="G151" i="33"/>
  <c r="F151" i="33"/>
  <c r="H150" i="33"/>
  <c r="G150" i="33"/>
  <c r="F150" i="33"/>
  <c r="H149" i="33"/>
  <c r="G149" i="33"/>
  <c r="F149" i="33"/>
  <c r="H148" i="33"/>
  <c r="G148" i="33"/>
  <c r="F148" i="33"/>
  <c r="H147" i="33"/>
  <c r="G147" i="33"/>
  <c r="F147" i="33"/>
  <c r="H146" i="33"/>
  <c r="G146" i="33"/>
  <c r="F146" i="33"/>
  <c r="H145" i="33"/>
  <c r="G145" i="33"/>
  <c r="F145" i="33"/>
  <c r="H144" i="33"/>
  <c r="G144" i="33"/>
  <c r="F144" i="33"/>
  <c r="H143" i="33"/>
  <c r="G143" i="33"/>
  <c r="F143" i="33"/>
  <c r="H142" i="33"/>
  <c r="G142" i="33"/>
  <c r="F142" i="33"/>
  <c r="H141" i="33"/>
  <c r="G141" i="33"/>
  <c r="F141" i="33"/>
  <c r="H140" i="33"/>
  <c r="G140" i="33"/>
  <c r="F140" i="33"/>
  <c r="H139" i="33"/>
  <c r="G139" i="33"/>
  <c r="F139" i="33"/>
  <c r="H138" i="33"/>
  <c r="G138" i="33"/>
  <c r="F138" i="33"/>
  <c r="H137" i="33"/>
  <c r="G137" i="33"/>
  <c r="F137" i="33"/>
  <c r="H136" i="33"/>
  <c r="G136" i="33"/>
  <c r="F136" i="33"/>
  <c r="H135" i="33"/>
  <c r="G135" i="33"/>
  <c r="F135" i="33"/>
  <c r="H134" i="33"/>
  <c r="G134" i="33"/>
  <c r="F134" i="33"/>
  <c r="H133" i="33"/>
  <c r="G133" i="33"/>
  <c r="F133" i="33"/>
  <c r="H132" i="33"/>
  <c r="G132" i="33"/>
  <c r="F132" i="33"/>
  <c r="H131" i="33"/>
  <c r="G131" i="33"/>
  <c r="F131" i="33"/>
  <c r="H130" i="33"/>
  <c r="G130" i="33"/>
  <c r="F130" i="33"/>
  <c r="H129" i="33"/>
  <c r="G129" i="33"/>
  <c r="F129" i="33"/>
  <c r="H128" i="33"/>
  <c r="G128" i="33"/>
  <c r="F128" i="33"/>
  <c r="H127" i="33"/>
  <c r="G127" i="33"/>
  <c r="F127" i="33"/>
  <c r="H126" i="33"/>
  <c r="G126" i="33"/>
  <c r="F126" i="33"/>
  <c r="H125" i="33"/>
  <c r="G125" i="33"/>
  <c r="F125" i="33"/>
  <c r="H124" i="33"/>
  <c r="G124" i="33"/>
  <c r="F124" i="33"/>
  <c r="H123" i="33"/>
  <c r="G123" i="33"/>
  <c r="F123" i="33"/>
  <c r="H122" i="33"/>
  <c r="G122" i="33"/>
  <c r="F122" i="33"/>
  <c r="H121" i="33"/>
  <c r="G121" i="33"/>
  <c r="F121" i="33"/>
  <c r="H120" i="33"/>
  <c r="G120" i="33"/>
  <c r="F120" i="33"/>
  <c r="H119" i="33"/>
  <c r="G119" i="33"/>
  <c r="F119" i="33"/>
  <c r="H118" i="33"/>
  <c r="G118" i="33"/>
  <c r="F118" i="33"/>
  <c r="H117" i="33"/>
  <c r="G117" i="33"/>
  <c r="F117" i="33"/>
  <c r="H116" i="33"/>
  <c r="G116" i="33"/>
  <c r="F116" i="33"/>
  <c r="H115" i="33"/>
  <c r="G115" i="33"/>
  <c r="F115" i="33"/>
  <c r="H114" i="33"/>
  <c r="G114" i="33"/>
  <c r="F114" i="33"/>
  <c r="H113" i="33"/>
  <c r="G113" i="33"/>
  <c r="F113" i="33"/>
  <c r="H112" i="33"/>
  <c r="G112" i="33"/>
  <c r="F112" i="33"/>
  <c r="H111" i="33"/>
  <c r="G111" i="33"/>
  <c r="F111" i="33"/>
  <c r="H110" i="33"/>
  <c r="G110" i="33"/>
  <c r="F110" i="33"/>
  <c r="H109" i="33"/>
  <c r="G109" i="33"/>
  <c r="F109" i="33"/>
  <c r="H108" i="33"/>
  <c r="G108" i="33"/>
  <c r="F108" i="33"/>
  <c r="H107" i="33"/>
  <c r="G107" i="33"/>
  <c r="F107" i="33"/>
  <c r="H106" i="33"/>
  <c r="G106" i="33"/>
  <c r="F106" i="33"/>
  <c r="H105" i="33"/>
  <c r="G105" i="33"/>
  <c r="F105" i="33"/>
  <c r="H104" i="33"/>
  <c r="G104" i="33"/>
  <c r="F104" i="33"/>
  <c r="H103" i="33"/>
  <c r="G103" i="33"/>
  <c r="F103" i="33"/>
  <c r="H102" i="33"/>
  <c r="G102" i="33"/>
  <c r="F102" i="33"/>
  <c r="H101" i="33"/>
  <c r="G101" i="33"/>
  <c r="F101" i="33"/>
  <c r="H100" i="33"/>
  <c r="G100" i="33"/>
  <c r="F100" i="33"/>
  <c r="H99" i="33"/>
  <c r="G99" i="33"/>
  <c r="F99" i="33"/>
  <c r="H98" i="33"/>
  <c r="G98" i="33"/>
  <c r="F98" i="33"/>
  <c r="H97" i="33"/>
  <c r="G97" i="33"/>
  <c r="F97" i="33"/>
  <c r="H96" i="33"/>
  <c r="G96" i="33"/>
  <c r="F96" i="33"/>
  <c r="H95" i="33"/>
  <c r="G95" i="33"/>
  <c r="F95" i="33"/>
  <c r="H94" i="33"/>
  <c r="G94" i="33"/>
  <c r="F94" i="33"/>
  <c r="H93" i="33"/>
  <c r="G93" i="33"/>
  <c r="F93" i="33"/>
  <c r="H92" i="33"/>
  <c r="G92" i="33"/>
  <c r="F92" i="33"/>
  <c r="H91" i="33"/>
  <c r="G91" i="33"/>
  <c r="F91" i="33"/>
  <c r="H90" i="33"/>
  <c r="G90" i="33"/>
  <c r="F90" i="33"/>
  <c r="H89" i="33"/>
  <c r="G89" i="33"/>
  <c r="F89" i="33"/>
  <c r="H88" i="33"/>
  <c r="G88" i="33"/>
  <c r="F88" i="33"/>
  <c r="H87" i="33"/>
  <c r="G87" i="33"/>
  <c r="F87" i="33"/>
  <c r="H86" i="33"/>
  <c r="G86" i="33"/>
  <c r="F86" i="33"/>
  <c r="H85" i="33"/>
  <c r="G85" i="33"/>
  <c r="F85" i="33"/>
  <c r="H84" i="33"/>
  <c r="G84" i="33"/>
  <c r="F84" i="33"/>
  <c r="H83" i="33"/>
  <c r="G83" i="33"/>
  <c r="F83" i="33"/>
  <c r="H82" i="33"/>
  <c r="G82" i="33"/>
  <c r="F82" i="33"/>
  <c r="H81" i="33"/>
  <c r="G81" i="33"/>
  <c r="F81" i="33"/>
  <c r="H80" i="33"/>
  <c r="G80" i="33"/>
  <c r="F80" i="33"/>
  <c r="H79" i="33"/>
  <c r="G79" i="33"/>
  <c r="F79" i="33"/>
  <c r="H78" i="33"/>
  <c r="G78" i="33"/>
  <c r="F78" i="33"/>
  <c r="H77" i="33"/>
  <c r="G77" i="33"/>
  <c r="F77" i="33"/>
  <c r="H76" i="33"/>
  <c r="G76" i="33"/>
  <c r="F76" i="33"/>
  <c r="H75" i="33"/>
  <c r="G75" i="33"/>
  <c r="F75" i="33"/>
  <c r="H74" i="33"/>
  <c r="G74" i="33"/>
  <c r="F74" i="33"/>
  <c r="H73" i="33"/>
  <c r="G73" i="33"/>
  <c r="F73" i="33"/>
  <c r="H72" i="33"/>
  <c r="G72" i="33"/>
  <c r="F72" i="33"/>
  <c r="H71" i="33"/>
  <c r="G71" i="33"/>
  <c r="F71" i="33"/>
  <c r="H70" i="33"/>
  <c r="G70" i="33"/>
  <c r="F70" i="33"/>
  <c r="H69" i="33"/>
  <c r="G69" i="33"/>
  <c r="F69" i="33"/>
  <c r="H68" i="33"/>
  <c r="G68" i="33"/>
  <c r="F68" i="33"/>
  <c r="H67" i="33"/>
  <c r="G67" i="33"/>
  <c r="F67" i="33"/>
  <c r="H66" i="33"/>
  <c r="G66" i="33"/>
  <c r="F66" i="33"/>
  <c r="H65" i="33"/>
  <c r="G65" i="33"/>
  <c r="F65" i="33"/>
  <c r="H64" i="33"/>
  <c r="G64" i="33"/>
  <c r="F64" i="33"/>
  <c r="H63" i="33"/>
  <c r="G63" i="33"/>
  <c r="F63" i="33"/>
  <c r="H62" i="33"/>
  <c r="G62" i="33"/>
  <c r="F62" i="33"/>
  <c r="H61" i="33"/>
  <c r="G61" i="33"/>
  <c r="F61" i="33"/>
  <c r="H60" i="33"/>
  <c r="G60" i="33"/>
  <c r="F60" i="33"/>
  <c r="H59" i="33"/>
  <c r="G59" i="33"/>
  <c r="F59" i="33"/>
  <c r="H58" i="33"/>
  <c r="G58" i="33"/>
  <c r="F58" i="33"/>
  <c r="H57" i="33"/>
  <c r="G57" i="33"/>
  <c r="F57" i="33"/>
  <c r="H56" i="33"/>
  <c r="G56" i="33"/>
  <c r="F56" i="33"/>
  <c r="H55" i="33"/>
  <c r="G55" i="33"/>
  <c r="F55" i="33"/>
  <c r="H54" i="33"/>
  <c r="G54" i="33"/>
  <c r="F54" i="33"/>
  <c r="H53" i="33"/>
  <c r="G53" i="33"/>
  <c r="F53" i="33"/>
  <c r="H52" i="33"/>
  <c r="G52" i="33"/>
  <c r="F52" i="33"/>
  <c r="H51" i="33"/>
  <c r="G51" i="33"/>
  <c r="F51" i="33"/>
  <c r="H50" i="33"/>
  <c r="G50" i="33"/>
  <c r="F50" i="33"/>
  <c r="H49" i="33"/>
  <c r="G49" i="33"/>
  <c r="F49" i="33"/>
  <c r="H48" i="33"/>
  <c r="G48" i="33"/>
  <c r="F48" i="33"/>
  <c r="H47" i="33"/>
  <c r="G47" i="33"/>
  <c r="F47" i="33"/>
  <c r="H46" i="33"/>
  <c r="G46" i="33"/>
  <c r="F46" i="33"/>
  <c r="H45" i="33"/>
  <c r="G45" i="33"/>
  <c r="F45" i="33"/>
  <c r="H44" i="33"/>
  <c r="G44" i="33"/>
  <c r="F44" i="33"/>
  <c r="H43" i="33"/>
  <c r="G43" i="33"/>
  <c r="F43" i="33"/>
  <c r="H42" i="33"/>
  <c r="G42" i="33"/>
  <c r="F42" i="33"/>
  <c r="H41" i="33"/>
  <c r="G41" i="33"/>
  <c r="F41" i="33"/>
  <c r="H40" i="33"/>
  <c r="G40" i="33"/>
  <c r="F40" i="33"/>
  <c r="H39" i="33"/>
  <c r="G39" i="33"/>
  <c r="F39" i="33"/>
  <c r="H38" i="33"/>
  <c r="G38" i="33"/>
  <c r="F38" i="33"/>
  <c r="H37" i="33"/>
  <c r="G37" i="33"/>
  <c r="F37" i="33"/>
  <c r="H36" i="33"/>
  <c r="G36" i="33"/>
  <c r="F36" i="33"/>
  <c r="H35" i="33"/>
  <c r="G35" i="33"/>
  <c r="F35" i="33"/>
  <c r="H34" i="33"/>
  <c r="G34" i="33"/>
  <c r="F34" i="33"/>
  <c r="H33" i="33"/>
  <c r="G33" i="33"/>
  <c r="F33" i="33"/>
  <c r="H32" i="33"/>
  <c r="G32" i="33"/>
  <c r="F32" i="33"/>
  <c r="H31" i="33"/>
  <c r="G31" i="33"/>
  <c r="F31" i="33"/>
  <c r="H30" i="33"/>
  <c r="G30" i="33"/>
  <c r="F30" i="33"/>
  <c r="H29" i="33"/>
  <c r="G29" i="33"/>
  <c r="F29" i="33"/>
  <c r="H28" i="33"/>
  <c r="G28" i="33"/>
  <c r="F28" i="33"/>
  <c r="H27" i="33"/>
  <c r="G27" i="33"/>
  <c r="F27" i="33"/>
  <c r="H26" i="33"/>
  <c r="G26" i="33"/>
  <c r="F26" i="33"/>
  <c r="H25" i="33"/>
  <c r="G25" i="33"/>
  <c r="F25" i="33"/>
  <c r="H24" i="33"/>
  <c r="G24" i="33"/>
  <c r="F24" i="33"/>
  <c r="H23" i="33"/>
  <c r="G23" i="33"/>
  <c r="F23" i="33"/>
  <c r="H22" i="33"/>
  <c r="G22" i="33"/>
  <c r="F22" i="33"/>
  <c r="H21" i="33"/>
  <c r="G21" i="33"/>
  <c r="F21" i="33"/>
  <c r="H20" i="33"/>
  <c r="G20" i="33"/>
  <c r="F20" i="33"/>
  <c r="H19" i="33"/>
  <c r="G19" i="33"/>
  <c r="F19" i="33"/>
  <c r="H18" i="33"/>
  <c r="G18" i="33"/>
  <c r="F18" i="33"/>
  <c r="H17" i="33"/>
  <c r="G17" i="33"/>
  <c r="F17" i="33"/>
  <c r="H16" i="33"/>
  <c r="G16" i="33"/>
  <c r="F16" i="33"/>
  <c r="H15" i="33"/>
  <c r="G15" i="33"/>
  <c r="F15" i="33"/>
  <c r="H14" i="33"/>
  <c r="G14" i="33"/>
  <c r="F14" i="33"/>
  <c r="H13" i="33"/>
  <c r="G13" i="33"/>
  <c r="F13" i="33"/>
  <c r="H12" i="33"/>
  <c r="G12" i="33"/>
  <c r="F12" i="33"/>
  <c r="H11" i="33"/>
  <c r="G11" i="33"/>
  <c r="F11" i="33"/>
  <c r="H10" i="33"/>
  <c r="G10" i="33"/>
  <c r="F10" i="33"/>
  <c r="H9" i="33"/>
  <c r="G9" i="33"/>
  <c r="F9" i="33"/>
  <c r="H8" i="33"/>
  <c r="G8" i="33"/>
  <c r="F8" i="33"/>
  <c r="H7" i="33"/>
  <c r="G7" i="33"/>
  <c r="F7" i="33"/>
  <c r="H6" i="33"/>
  <c r="G6" i="33"/>
  <c r="F6" i="33"/>
  <c r="H5" i="33"/>
  <c r="G5" i="33"/>
  <c r="F5" i="33"/>
  <c r="H4" i="33"/>
  <c r="G4" i="33"/>
  <c r="F4" i="33"/>
  <c r="F39" i="31"/>
  <c r="E39" i="31"/>
  <c r="F38" i="31"/>
  <c r="E38" i="31"/>
  <c r="F37" i="31"/>
  <c r="E37" i="31"/>
  <c r="F36" i="31"/>
  <c r="E36" i="31"/>
  <c r="F35" i="31"/>
  <c r="E35" i="31"/>
  <c r="F34" i="31"/>
  <c r="E34" i="31"/>
  <c r="F33" i="31"/>
  <c r="E33" i="31"/>
  <c r="F32" i="31"/>
  <c r="E32" i="31"/>
  <c r="C32" i="31"/>
  <c r="F31" i="31"/>
  <c r="E31" i="31"/>
  <c r="F29" i="31"/>
  <c r="E29" i="31"/>
  <c r="F28" i="31"/>
  <c r="E28" i="31"/>
  <c r="F27" i="31"/>
  <c r="E27" i="31"/>
  <c r="F26" i="31"/>
  <c r="E26" i="31"/>
  <c r="F25" i="31"/>
  <c r="E25" i="31"/>
  <c r="F24" i="31"/>
  <c r="E24" i="31"/>
  <c r="F23" i="31"/>
  <c r="E23" i="31"/>
  <c r="F22" i="31"/>
  <c r="E22" i="31"/>
  <c r="F21" i="31"/>
  <c r="E21" i="31"/>
  <c r="F20" i="31"/>
  <c r="E20" i="31"/>
  <c r="D20" i="31"/>
  <c r="C20" i="31"/>
  <c r="F19" i="31"/>
  <c r="E19" i="31"/>
  <c r="F18" i="31"/>
  <c r="E18" i="31"/>
  <c r="F17" i="31"/>
  <c r="E17" i="31"/>
  <c r="F16" i="31"/>
  <c r="E16" i="31"/>
  <c r="F15" i="31"/>
  <c r="E15" i="31"/>
  <c r="F14" i="31"/>
  <c r="E14" i="31"/>
  <c r="F13" i="31"/>
  <c r="E13" i="31"/>
  <c r="F12" i="31"/>
  <c r="E12" i="31"/>
  <c r="F11" i="31"/>
  <c r="E11" i="31"/>
  <c r="F10" i="31"/>
  <c r="E10" i="31"/>
  <c r="F9" i="31"/>
  <c r="E9" i="31"/>
  <c r="F8" i="31"/>
  <c r="E8" i="31"/>
  <c r="F7" i="31"/>
  <c r="E7" i="31"/>
  <c r="F6" i="31"/>
  <c r="E6" i="31"/>
  <c r="F5" i="31"/>
  <c r="E5" i="31"/>
  <c r="F4" i="31"/>
  <c r="D4" i="31"/>
  <c r="D30" i="31" s="1"/>
  <c r="D40" i="31" s="1"/>
  <c r="C4" i="31"/>
  <c r="E4" i="31" s="1"/>
  <c r="F37" i="29"/>
  <c r="E37" i="29"/>
  <c r="F36" i="29"/>
  <c r="E36" i="29"/>
  <c r="F35" i="29"/>
  <c r="E35" i="29"/>
  <c r="F34" i="29"/>
  <c r="E34" i="29"/>
  <c r="F33" i="29"/>
  <c r="E33" i="29"/>
  <c r="F32" i="29"/>
  <c r="E32" i="29"/>
  <c r="F31" i="29"/>
  <c r="D31" i="29"/>
  <c r="E31" i="29" s="1"/>
  <c r="C31" i="29"/>
  <c r="D30" i="29"/>
  <c r="E30" i="29" s="1"/>
  <c r="C30" i="29"/>
  <c r="C38" i="29" s="1"/>
  <c r="F29" i="29"/>
  <c r="E29" i="29"/>
  <c r="F28" i="29"/>
  <c r="E28" i="29"/>
  <c r="F27" i="29"/>
  <c r="E27" i="29"/>
  <c r="F26" i="29"/>
  <c r="E26" i="29"/>
  <c r="F25" i="29"/>
  <c r="E25" i="29"/>
  <c r="F24" i="29"/>
  <c r="E24" i="29"/>
  <c r="F23" i="29"/>
  <c r="E23" i="29"/>
  <c r="F22" i="29"/>
  <c r="E22" i="29"/>
  <c r="F21" i="29"/>
  <c r="E21" i="29"/>
  <c r="F20" i="29"/>
  <c r="E20" i="29"/>
  <c r="F19" i="29"/>
  <c r="E19" i="29"/>
  <c r="F18" i="29"/>
  <c r="E18" i="29"/>
  <c r="F17" i="29"/>
  <c r="E17" i="29"/>
  <c r="F16" i="29"/>
  <c r="E16" i="29"/>
  <c r="F15" i="29"/>
  <c r="E15" i="29"/>
  <c r="F14" i="29"/>
  <c r="E14" i="29"/>
  <c r="F13" i="29"/>
  <c r="E13" i="29"/>
  <c r="F12" i="29"/>
  <c r="E12" i="29"/>
  <c r="F11" i="29"/>
  <c r="E11" i="29"/>
  <c r="F10" i="29"/>
  <c r="E10" i="29"/>
  <c r="F9" i="29"/>
  <c r="E9" i="29"/>
  <c r="F8" i="29"/>
  <c r="E8" i="29"/>
  <c r="F7" i="29"/>
  <c r="E7" i="29"/>
  <c r="F6" i="29"/>
  <c r="E6" i="29"/>
  <c r="F5" i="29"/>
  <c r="E5" i="29"/>
  <c r="F4" i="29"/>
  <c r="E4" i="29"/>
  <c r="F39" i="28"/>
  <c r="E39" i="28"/>
  <c r="F38" i="28"/>
  <c r="E38" i="28"/>
  <c r="F37" i="28"/>
  <c r="E37" i="28"/>
  <c r="F36" i="28"/>
  <c r="E36" i="28"/>
  <c r="F35" i="28"/>
  <c r="E35" i="28"/>
  <c r="F34" i="28"/>
  <c r="E34" i="28"/>
  <c r="F33" i="28"/>
  <c r="D33" i="28"/>
  <c r="E33" i="28" s="1"/>
  <c r="C33" i="28"/>
  <c r="F32" i="28"/>
  <c r="E32" i="28"/>
  <c r="F30" i="28"/>
  <c r="E30" i="28"/>
  <c r="F29" i="28"/>
  <c r="E29" i="28"/>
  <c r="F28" i="28"/>
  <c r="E28" i="28"/>
  <c r="F27" i="28"/>
  <c r="E27" i="28"/>
  <c r="F26" i="28"/>
  <c r="E26" i="28"/>
  <c r="F25" i="28"/>
  <c r="E25" i="28"/>
  <c r="F24" i="28"/>
  <c r="E24" i="28"/>
  <c r="F23" i="28"/>
  <c r="E23" i="28"/>
  <c r="F22" i="28"/>
  <c r="E22" i="28"/>
  <c r="F21" i="28"/>
  <c r="D21" i="28"/>
  <c r="D31" i="28" s="1"/>
  <c r="D40" i="28" s="1"/>
  <c r="C21" i="28"/>
  <c r="F20" i="28"/>
  <c r="E20" i="28"/>
  <c r="F19" i="28"/>
  <c r="E19" i="28"/>
  <c r="F18" i="28"/>
  <c r="E18" i="28"/>
  <c r="F17" i="28"/>
  <c r="E17" i="28"/>
  <c r="F16" i="28"/>
  <c r="E16" i="28"/>
  <c r="F15" i="28"/>
  <c r="E15" i="28"/>
  <c r="F14" i="28"/>
  <c r="E14" i="28"/>
  <c r="F13" i="28"/>
  <c r="E13" i="28"/>
  <c r="F12" i="28"/>
  <c r="E12" i="28"/>
  <c r="F11" i="28"/>
  <c r="E11" i="28"/>
  <c r="F10" i="28"/>
  <c r="E10" i="28"/>
  <c r="F9" i="28"/>
  <c r="E9" i="28"/>
  <c r="F8" i="28"/>
  <c r="E8" i="28"/>
  <c r="F7" i="28"/>
  <c r="E7" i="28"/>
  <c r="F6" i="28"/>
  <c r="E6" i="28"/>
  <c r="F5" i="28"/>
  <c r="D5" i="28"/>
  <c r="C5" i="28"/>
  <c r="E5" i="28" s="1"/>
  <c r="E30" i="56" l="1"/>
  <c r="D38" i="29"/>
  <c r="G38" i="29" s="1"/>
  <c r="C30" i="31"/>
  <c r="E21" i="28"/>
  <c r="C31" i="28"/>
  <c r="E22" i="56"/>
  <c r="F30" i="29"/>
  <c r="G1355" i="33"/>
  <c r="E25" i="54"/>
  <c r="D178" i="55"/>
  <c r="E192" i="55"/>
  <c r="E194" i="55"/>
  <c r="D192" i="57"/>
  <c r="E194" i="57"/>
  <c r="D40" i="108"/>
  <c r="C24" i="54"/>
  <c r="E178" i="55" l="1"/>
  <c r="D261" i="55"/>
  <c r="I192" i="55"/>
  <c r="F24" i="54"/>
  <c r="E24" i="54"/>
  <c r="C30" i="54"/>
  <c r="C40" i="31"/>
  <c r="F30" i="31"/>
  <c r="E30" i="31"/>
  <c r="F38" i="29"/>
  <c r="E192" i="57"/>
  <c r="D178" i="57"/>
  <c r="F192" i="57"/>
  <c r="C40" i="28"/>
  <c r="E31" i="28"/>
  <c r="F31" i="28"/>
  <c r="E38" i="29"/>
  <c r="E178" i="57" l="1"/>
  <c r="D261" i="57"/>
  <c r="E40" i="31"/>
  <c r="F40" i="31"/>
  <c r="F30" i="54"/>
  <c r="E30" i="54"/>
  <c r="D269" i="55"/>
  <c r="F261" i="55"/>
  <c r="E261" i="55"/>
  <c r="F40" i="28"/>
  <c r="E40" i="28"/>
  <c r="F269" i="55" l="1"/>
  <c r="E269" i="55"/>
  <c r="F261" i="57"/>
  <c r="E261" i="57"/>
</calcChain>
</file>

<file path=xl/sharedStrings.xml><?xml version="1.0" encoding="utf-8"?>
<sst xmlns="http://schemas.openxmlformats.org/spreadsheetml/2006/main" count="5139" uniqueCount="3436">
  <si>
    <t>目    录</t>
  </si>
  <si>
    <t>1-1  2022年大理市一般公共预算收入情况表</t>
  </si>
  <si>
    <t>1-2  2022年大理市一般公共预算支出情况表</t>
  </si>
  <si>
    <t>1-3  2022年大理市本级一般公共预算收入情况表</t>
  </si>
  <si>
    <t>1-4  2022年大理市本级一般公共预算支出情况表</t>
  </si>
  <si>
    <t>1-5  2022年大理市本级一般公共预算政府预算经济分类表（基本支出）</t>
  </si>
  <si>
    <t>1-6  2022年大理市一般公共预算支出表(市对下转移支付项目)</t>
  </si>
  <si>
    <t>1-7  2022年大理市分地区税收返还和转移支付预算表</t>
  </si>
  <si>
    <t>1-8  2022年大理市本级“三公”经费预算财政拨款情况统计表</t>
  </si>
  <si>
    <t>2-1  2022年大理市政府性基金预算收入情况表</t>
  </si>
  <si>
    <t>2-2  2022年大理市政府性基金预算支出情况表</t>
  </si>
  <si>
    <t>2-3  2022年大理市本级政府性基金预算收入情况表</t>
  </si>
  <si>
    <t>2-4  2022年大理市本级政府性基金预算支出情况表</t>
  </si>
  <si>
    <t>2-5  2022年大理市本级政府性基金支出表(市对下转移支付)</t>
  </si>
  <si>
    <t>3-1  2022年大理市国有资本经营收入预算情况表</t>
  </si>
  <si>
    <t>3-2  2022年大理市国有资本经营支出预算情况表</t>
  </si>
  <si>
    <t>3-3  2022年大理市本级国有资本经营收入预算情况表</t>
  </si>
  <si>
    <t>3-4  2022年大理市本级国有资本经营支出预算情况表</t>
  </si>
  <si>
    <t>3-5  2022年大理市本级国有资本经营预算转移支付表（分地区）</t>
  </si>
  <si>
    <t>3-6  2022年大理市本级国有资本经营预算转移支付表（分项目）</t>
  </si>
  <si>
    <t>4-1  2022年大理市社会保险基金收入预算情况表</t>
  </si>
  <si>
    <t>4-2  2022年大理市社会保险基金支出预算情况表</t>
  </si>
  <si>
    <t>4-3  2022年大理市本级社会保险基金收入预算情况表</t>
  </si>
  <si>
    <t>4-4  2022年大理市本级社会保险基金支出预算情况表</t>
  </si>
  <si>
    <t>5-1  大理市2021年地方政府债务限额及余额预算情况表</t>
  </si>
  <si>
    <t>5-2  大理市2021年地方政府一般债务余额情况表</t>
  </si>
  <si>
    <t>5-3  大理市本级2021年地方政府一般债务余额情况表</t>
  </si>
  <si>
    <t>5-4  大理市2021年地方政府专项债务余额情况表</t>
  </si>
  <si>
    <t>5-5 大理市本级2021年地方政府专项债务余额情况表</t>
  </si>
  <si>
    <t>5-6  大理市地方政府债券发行及还本付息情况表</t>
  </si>
  <si>
    <t>5-7  大理市2022年地方政府债务限额提前下达情况表</t>
  </si>
  <si>
    <t>5-8  大理市2022年年初新增地方政府债券资金安排表</t>
  </si>
  <si>
    <t>6-1  2022年大理市重大政策和重点项目绩效目标表</t>
  </si>
  <si>
    <t>6-2  重点工作情况解释说明汇总表</t>
  </si>
  <si>
    <t>大理市
2021年地方财政预算执行情况和
2022年地方财政预算草案</t>
  </si>
  <si>
    <t>大理市财政局编制
2022年2月</t>
  </si>
  <si>
    <t>附件1</t>
  </si>
  <si>
    <t>单位：万元</t>
  </si>
  <si>
    <t>科目编码</t>
  </si>
  <si>
    <t>项目</t>
  </si>
  <si>
    <t>2021年执行数</t>
  </si>
  <si>
    <t>2022年预算数</t>
  </si>
  <si>
    <t>预算数比上年执行数增长%</t>
  </si>
  <si>
    <t>打印</t>
  </si>
  <si>
    <t>101</t>
  </si>
  <si>
    <t>一、税收收入</t>
  </si>
  <si>
    <t>10101</t>
  </si>
  <si>
    <t xml:space="preserve">   增值税</t>
  </si>
  <si>
    <t>10104</t>
  </si>
  <si>
    <t xml:space="preserve">   企业所得税</t>
  </si>
  <si>
    <t>10106</t>
  </si>
  <si>
    <t xml:space="preserve">   个人所得税</t>
  </si>
  <si>
    <t>10107</t>
  </si>
  <si>
    <t xml:space="preserve">   资源税</t>
  </si>
  <si>
    <t>10109</t>
  </si>
  <si>
    <t xml:space="preserve">   城市维护建设税</t>
  </si>
  <si>
    <t>10110</t>
  </si>
  <si>
    <t xml:space="preserve">   房产税</t>
  </si>
  <si>
    <t>10111</t>
  </si>
  <si>
    <t xml:space="preserve">   印花税</t>
  </si>
  <si>
    <t>10112</t>
  </si>
  <si>
    <t xml:space="preserve">   城镇土地使用税</t>
  </si>
  <si>
    <t>10113</t>
  </si>
  <si>
    <t xml:space="preserve">   土地增值税</t>
  </si>
  <si>
    <t>10114</t>
  </si>
  <si>
    <t xml:space="preserve">   车船税</t>
  </si>
  <si>
    <t>10118</t>
  </si>
  <si>
    <t xml:space="preserve">   耕地占用税</t>
  </si>
  <si>
    <t>10119</t>
  </si>
  <si>
    <t xml:space="preserve">   契税</t>
  </si>
  <si>
    <t>10120</t>
  </si>
  <si>
    <t xml:space="preserve">   烟叶税</t>
  </si>
  <si>
    <t>10121</t>
  </si>
  <si>
    <t xml:space="preserve">   环境保护税</t>
  </si>
  <si>
    <t>10199</t>
  </si>
  <si>
    <t xml:space="preserve">   其他税收收入</t>
  </si>
  <si>
    <t>103</t>
  </si>
  <si>
    <t>二、非税收入</t>
  </si>
  <si>
    <t>10302</t>
  </si>
  <si>
    <t xml:space="preserve">   专项收入</t>
  </si>
  <si>
    <t>10304</t>
  </si>
  <si>
    <t xml:space="preserve">   行政事业性收费收入</t>
  </si>
  <si>
    <t>10305</t>
  </si>
  <si>
    <t xml:space="preserve">   罚没收入</t>
  </si>
  <si>
    <t>10306</t>
  </si>
  <si>
    <t xml:space="preserve">   国有资本经营收入</t>
  </si>
  <si>
    <t>10307</t>
  </si>
  <si>
    <t xml:space="preserve">   国有资源（资产）有偿使用收入</t>
  </si>
  <si>
    <t>10308</t>
  </si>
  <si>
    <t xml:space="preserve">   捐赠收入</t>
  </si>
  <si>
    <t>10309</t>
  </si>
  <si>
    <t xml:space="preserve">   政府住房基金收入</t>
  </si>
  <si>
    <t>10399</t>
  </si>
  <si>
    <t xml:space="preserve">   其他收入</t>
  </si>
  <si>
    <t>全市一般公共预算收入</t>
  </si>
  <si>
    <t>地方政府一般债务收入</t>
  </si>
  <si>
    <t>转移性收入</t>
  </si>
  <si>
    <t xml:space="preserve">   返还性收入</t>
  </si>
  <si>
    <t xml:space="preserve">   转移支付收入</t>
  </si>
  <si>
    <t xml:space="preserve">   上年结余收入</t>
  </si>
  <si>
    <t xml:space="preserve">   调入资金</t>
  </si>
  <si>
    <t xml:space="preserve">   接受其他地区援助收入</t>
  </si>
  <si>
    <t xml:space="preserve">   动用预算稳定调节基金</t>
  </si>
  <si>
    <t>各项收入合计</t>
  </si>
  <si>
    <t>201</t>
  </si>
  <si>
    <t>一、一般公共服务</t>
  </si>
  <si>
    <t>202</t>
  </si>
  <si>
    <t>二、外交支出</t>
  </si>
  <si>
    <t>203</t>
  </si>
  <si>
    <t>三、国防支出</t>
  </si>
  <si>
    <t>204</t>
  </si>
  <si>
    <t>四、公共安全支出</t>
  </si>
  <si>
    <t>205</t>
  </si>
  <si>
    <t>五、教育支出</t>
  </si>
  <si>
    <t>206</t>
  </si>
  <si>
    <t>六、科学技术支出</t>
  </si>
  <si>
    <t>207</t>
  </si>
  <si>
    <t>七、文化旅游体育与传媒支出</t>
  </si>
  <si>
    <t>208</t>
  </si>
  <si>
    <t>八、社会保障和就业支出</t>
  </si>
  <si>
    <t>210</t>
  </si>
  <si>
    <t>九、卫生健康支出</t>
  </si>
  <si>
    <t>211</t>
  </si>
  <si>
    <t>十、节能环保支出</t>
  </si>
  <si>
    <t>212</t>
  </si>
  <si>
    <t>十一、城乡社区支出</t>
  </si>
  <si>
    <t>213</t>
  </si>
  <si>
    <t>十二、农林水支出</t>
  </si>
  <si>
    <t>214</t>
  </si>
  <si>
    <t>十三、交通运输支出</t>
  </si>
  <si>
    <t>215</t>
  </si>
  <si>
    <t>十四、资源勘探工业信息等支出</t>
  </si>
  <si>
    <t>216</t>
  </si>
  <si>
    <t>十五、商业服务业等支出</t>
  </si>
  <si>
    <t>217</t>
  </si>
  <si>
    <t>十六、金融支出</t>
  </si>
  <si>
    <t>219</t>
  </si>
  <si>
    <t>十七、援助其他地区支出</t>
  </si>
  <si>
    <t>220</t>
  </si>
  <si>
    <t>十八、自然资源海洋气象等支出</t>
  </si>
  <si>
    <t>221</t>
  </si>
  <si>
    <t>十九、住房保障支出</t>
  </si>
  <si>
    <t>222</t>
  </si>
  <si>
    <t>二十、粮油物资储备支出</t>
  </si>
  <si>
    <t>224</t>
  </si>
  <si>
    <t>二十一、灾害防治及应急管理支出</t>
  </si>
  <si>
    <t>227</t>
  </si>
  <si>
    <t>二十二、预备费</t>
  </si>
  <si>
    <t>232</t>
  </si>
  <si>
    <t>二十三、债务付息支出</t>
  </si>
  <si>
    <t>233</t>
  </si>
  <si>
    <t>二十四、债务发行费用支出</t>
  </si>
  <si>
    <t>229</t>
  </si>
  <si>
    <t>二十五、其他支出</t>
  </si>
  <si>
    <t>全市一般公共预算支出</t>
  </si>
  <si>
    <t>转移性支出</t>
  </si>
  <si>
    <t xml:space="preserve">    上解支出</t>
  </si>
  <si>
    <t xml:space="preserve">    调出资金</t>
  </si>
  <si>
    <t xml:space="preserve">    安排预算稳定调节基金</t>
  </si>
  <si>
    <t xml:space="preserve">    补充预算周转金</t>
  </si>
  <si>
    <t>地方政府一般债务还本支出</t>
  </si>
  <si>
    <t>年终结转</t>
  </si>
  <si>
    <t>各项支出合计</t>
  </si>
  <si>
    <t>2021年预算数</t>
  </si>
  <si>
    <t>比上年预算数增长%</t>
  </si>
  <si>
    <r>
      <rPr>
        <sz val="14"/>
        <rFont val="宋体"/>
        <family val="3"/>
        <charset val="134"/>
      </rPr>
      <t>10199</t>
    </r>
  </si>
  <si>
    <t>市本级一般公共预算收入</t>
  </si>
  <si>
    <t xml:space="preserve">   上解收入</t>
  </si>
  <si>
    <t>类-款-项</t>
  </si>
  <si>
    <t>20101</t>
  </si>
  <si>
    <t xml:space="preserve">   人大事务</t>
  </si>
  <si>
    <t>2010101</t>
  </si>
  <si>
    <t xml:space="preserve">     行政运行</t>
  </si>
  <si>
    <t>2010102</t>
  </si>
  <si>
    <t xml:space="preserve">     一般行政管理事务</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</si>
  <si>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</si>
  <si>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</si>
  <si>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</si>
  <si>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</si>
  <si>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</si>
  <si>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</si>
  <si>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</si>
  <si>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</si>
  <si>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</si>
  <si>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</si>
  <si>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</si>
  <si>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</si>
  <si>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</si>
  <si>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</si>
  <si>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</si>
  <si>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</si>
  <si>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</si>
  <si>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</si>
  <si>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20102</t>
  </si>
  <si>
    <t xml:space="preserve">   政协事务</t>
  </si>
  <si>
    <t>2010201</t>
  </si>
  <si>
    <t>2010202</t>
  </si>
  <si>
    <t>2010203</t>
  </si>
  <si>
    <t>2010204</t>
  </si>
  <si>
    <t xml:space="preserve">     政协会议</t>
  </si>
  <si>
    <t>2010205</t>
  </si>
  <si>
    <t xml:space="preserve">     委员视察</t>
  </si>
  <si>
    <t>2010206</t>
  </si>
  <si>
    <t xml:space="preserve">     参政议政</t>
  </si>
  <si>
    <t>2010250</t>
  </si>
  <si>
    <t>2010299</t>
  </si>
  <si>
    <t xml:space="preserve">     其他政协事务支出</t>
  </si>
  <si>
    <t>20103</t>
  </si>
  <si>
    <t xml:space="preserve">   政府办公厅(室)及相关机构事务</t>
  </si>
  <si>
    <t>2010301</t>
  </si>
  <si>
    <t>2010302</t>
  </si>
  <si>
    <t>2010303</t>
  </si>
  <si>
    <t>2010304</t>
  </si>
  <si>
    <t xml:space="preserve">     专项服务</t>
  </si>
  <si>
    <t>2010305</t>
  </si>
  <si>
    <t xml:space="preserve">     专项业务及机关事务管理</t>
  </si>
  <si>
    <t>2010306</t>
  </si>
  <si>
    <t xml:space="preserve">     政务公开审批</t>
  </si>
  <si>
    <t>2010308</t>
  </si>
  <si>
    <t xml:space="preserve">     信访事务</t>
  </si>
  <si>
    <t>2010309</t>
  </si>
  <si>
    <t xml:space="preserve">     参事事务</t>
  </si>
  <si>
    <t>2010350</t>
  </si>
  <si>
    <t>2010399</t>
  </si>
  <si>
    <t xml:space="preserve">     其他政府办公厅（室）及相关机构事务支出</t>
  </si>
  <si>
    <t>20104</t>
  </si>
  <si>
    <t xml:space="preserve">   发展与改革事务</t>
  </si>
  <si>
    <t>2010401</t>
  </si>
  <si>
    <t>2010402</t>
  </si>
  <si>
    <t>2010403</t>
  </si>
  <si>
    <t>2010404</t>
  </si>
  <si>
    <t xml:space="preserve">     战略规划与实施</t>
  </si>
  <si>
    <t>2010405</t>
  </si>
  <si>
    <t xml:space="preserve">     日常经济运行调节</t>
  </si>
  <si>
    <t>2010406</t>
  </si>
  <si>
    <t xml:space="preserve">     社会事业发展规划</t>
  </si>
  <si>
    <t>2010407</t>
  </si>
  <si>
    <t xml:space="preserve">     经济体制改革研究</t>
  </si>
  <si>
    <t>2010408</t>
  </si>
  <si>
    <t xml:space="preserve">     物价管理</t>
  </si>
  <si>
    <t>2010450</t>
  </si>
  <si>
    <t>2010499</t>
  </si>
  <si>
    <t xml:space="preserve">     其他发展与改革事务支出</t>
  </si>
  <si>
    <t>20105</t>
  </si>
  <si>
    <t xml:space="preserve">   统计信息事务</t>
  </si>
  <si>
    <t>2010501</t>
  </si>
  <si>
    <t>2010502</t>
  </si>
  <si>
    <t>2010503</t>
  </si>
  <si>
    <t>2010504</t>
  </si>
  <si>
    <t xml:space="preserve">     信息事务</t>
  </si>
  <si>
    <t>2010505</t>
  </si>
  <si>
    <t xml:space="preserve">     专项统计业务</t>
  </si>
  <si>
    <t>2010506</t>
  </si>
  <si>
    <t xml:space="preserve">     统计管理</t>
  </si>
  <si>
    <t>2010507</t>
  </si>
  <si>
    <t xml:space="preserve">     专项普查活动</t>
  </si>
  <si>
    <t>2010508</t>
  </si>
  <si>
    <t xml:space="preserve">     统计抽样调查</t>
  </si>
  <si>
    <t>2010550</t>
  </si>
  <si>
    <t>2010599</t>
  </si>
  <si>
    <t xml:space="preserve">     其他统计信息事务支出</t>
  </si>
  <si>
    <t>20106</t>
  </si>
  <si>
    <t xml:space="preserve">   财政事务</t>
  </si>
  <si>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</si>
  <si>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</si>
  <si>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</si>
  <si>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</si>
  <si>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</si>
  <si>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</si>
  <si>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</si>
  <si>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</si>
  <si>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</si>
  <si>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</si>
  <si>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</si>
  <si>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</si>
  <si>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</si>
  <si>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</si>
  <si>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</si>
  <si>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</si>
  <si>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</si>
  <si>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t xml:space="preserve">   税收事务</t>
  </si>
  <si>
    <t>2010701</t>
  </si>
  <si>
    <t>2010702</t>
  </si>
  <si>
    <t>2010703</t>
  </si>
  <si>
    <t>2010704</t>
  </si>
  <si>
    <t xml:space="preserve">     税务办案</t>
  </si>
  <si>
    <t>2010705</t>
  </si>
  <si>
    <t xml:space="preserve">     发票管理及税务登记</t>
  </si>
  <si>
    <t>2010706</t>
  </si>
  <si>
    <t xml:space="preserve">     代扣代收代征税款手续费</t>
  </si>
  <si>
    <t>2010707</t>
  </si>
  <si>
    <t xml:space="preserve">     税务宣传</t>
  </si>
  <si>
    <t>2010708</t>
  </si>
  <si>
    <t xml:space="preserve">     协税护税</t>
  </si>
  <si>
    <t>2010709</t>
  </si>
  <si>
    <t xml:space="preserve">     税收业务</t>
  </si>
  <si>
    <t>2010750</t>
  </si>
  <si>
    <t>2010799</t>
  </si>
  <si>
    <t xml:space="preserve">     其他税收事务支出</t>
  </si>
  <si>
    <t>20108</t>
  </si>
  <si>
    <t xml:space="preserve">   审计事务</t>
  </si>
  <si>
    <t>2010801</t>
  </si>
  <si>
    <t>2010802</t>
  </si>
  <si>
    <t>2010803</t>
  </si>
  <si>
    <t>2010804</t>
  </si>
  <si>
    <t xml:space="preserve">     审计业务</t>
  </si>
  <si>
    <t>2010805</t>
  </si>
  <si>
    <t xml:space="preserve">     审计管理</t>
  </si>
  <si>
    <t>2010806</t>
  </si>
  <si>
    <t>2010850</t>
  </si>
  <si>
    <t>2010899</t>
  </si>
  <si>
    <t xml:space="preserve">     其他审计事务支出</t>
  </si>
  <si>
    <t>20109</t>
  </si>
  <si>
    <t xml:space="preserve">   海关事务</t>
  </si>
  <si>
    <t>2010901</t>
  </si>
  <si>
    <t>2010902</t>
  </si>
  <si>
    <t>2010903</t>
  </si>
  <si>
    <t>2010905</t>
  </si>
  <si>
    <t xml:space="preserve">     缉私办案</t>
  </si>
  <si>
    <t>2010907</t>
  </si>
  <si>
    <t xml:space="preserve">     口岸管理</t>
  </si>
  <si>
    <t>2010908</t>
  </si>
  <si>
    <t>2010909</t>
  </si>
  <si>
    <t xml:space="preserve">     海关关务</t>
  </si>
  <si>
    <t>2010910</t>
  </si>
  <si>
    <t xml:space="preserve">     关税征管</t>
  </si>
  <si>
    <t>2010911</t>
  </si>
  <si>
    <t xml:space="preserve">     海关监管</t>
  </si>
  <si>
    <t>2010912</t>
  </si>
  <si>
    <t xml:space="preserve">     检验检疫</t>
  </si>
  <si>
    <t>2010950</t>
  </si>
  <si>
    <t>2010999</t>
  </si>
  <si>
    <t xml:space="preserve">     其他海关事务支出</t>
  </si>
  <si>
    <t>20110</t>
  </si>
  <si>
    <t xml:space="preserve">   人力资源事务</t>
  </si>
  <si>
    <t>2011001</t>
  </si>
  <si>
    <t>2011002</t>
  </si>
  <si>
    <t>2011003</t>
  </si>
  <si>
    <t>2011004</t>
  </si>
  <si>
    <t xml:space="preserve">     政府特殊津贴</t>
  </si>
  <si>
    <t>2011005</t>
  </si>
  <si>
    <t xml:space="preserve">     资助留学回国人员</t>
  </si>
  <si>
    <t>2011007</t>
  </si>
  <si>
    <t xml:space="preserve">     博士后日常经费</t>
  </si>
  <si>
    <t>2011008</t>
  </si>
  <si>
    <t xml:space="preserve">     引进人才费用</t>
  </si>
  <si>
    <t>2011050</t>
  </si>
  <si>
    <t>2011099</t>
  </si>
  <si>
    <t xml:space="preserve">     其他人力资源事务支出</t>
  </si>
  <si>
    <t>20111</t>
  </si>
  <si>
    <t xml:space="preserve">   纪检监察事务</t>
  </si>
  <si>
    <t>2011101</t>
  </si>
  <si>
    <t>2011102</t>
  </si>
  <si>
    <t>2011103</t>
  </si>
  <si>
    <t>2011104</t>
  </si>
  <si>
    <t xml:space="preserve">     大案要案查处</t>
  </si>
  <si>
    <t>2011105</t>
  </si>
  <si>
    <t xml:space="preserve">     派驻派出机构</t>
  </si>
  <si>
    <t>2011106</t>
  </si>
  <si>
    <t xml:space="preserve">     巡视工作</t>
  </si>
  <si>
    <t>2011150</t>
  </si>
  <si>
    <t>2011199</t>
  </si>
  <si>
    <t xml:space="preserve">     其他纪检监察事务支出</t>
  </si>
  <si>
    <t>20113</t>
  </si>
  <si>
    <t xml:space="preserve">   商贸事务</t>
  </si>
  <si>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</si>
  <si>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</si>
  <si>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</si>
  <si>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</si>
  <si>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</si>
  <si>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</si>
  <si>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</si>
  <si>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</si>
  <si>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</si>
  <si>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</si>
  <si>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</si>
  <si>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</si>
  <si>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</si>
  <si>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</si>
  <si>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</si>
  <si>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</si>
  <si>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</si>
  <si>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t xml:space="preserve">   知识产权事务</t>
  </si>
  <si>
    <t>2011401</t>
  </si>
  <si>
    <t>2011402</t>
  </si>
  <si>
    <t>2011403</t>
  </si>
  <si>
    <t>2011404</t>
  </si>
  <si>
    <t xml:space="preserve">     专利审批</t>
  </si>
  <si>
    <t>2011405</t>
  </si>
  <si>
    <t xml:space="preserve">     产权战略与规划</t>
  </si>
  <si>
    <t>2011406</t>
  </si>
  <si>
    <t xml:space="preserve">     专利试点和产业化推进</t>
  </si>
  <si>
    <t>2011408</t>
  </si>
  <si>
    <t xml:space="preserve">     国际合作与交流</t>
  </si>
  <si>
    <t>2011409</t>
  </si>
  <si>
    <t xml:space="preserve">     知识产权宏观管理</t>
  </si>
  <si>
    <t>2011410</t>
  </si>
  <si>
    <t xml:space="preserve">     商标管理</t>
  </si>
  <si>
    <t>2011411</t>
  </si>
  <si>
    <t xml:space="preserve">     原产地地理标志管理</t>
  </si>
  <si>
    <t>2011450</t>
  </si>
  <si>
    <t>2011499</t>
  </si>
  <si>
    <t xml:space="preserve">     其他知识产权事务支出</t>
  </si>
  <si>
    <t>20123</t>
  </si>
  <si>
    <t xml:space="preserve">   民族事务</t>
  </si>
  <si>
    <t>2012301</t>
  </si>
  <si>
    <t>2012302</t>
  </si>
  <si>
    <t>2012303</t>
  </si>
  <si>
    <t>2012304</t>
  </si>
  <si>
    <t xml:space="preserve">     民族工作专项</t>
  </si>
  <si>
    <t>2012350</t>
  </si>
  <si>
    <t>2012399</t>
  </si>
  <si>
    <t xml:space="preserve">     其他民族事务支出</t>
  </si>
  <si>
    <t>20125</t>
  </si>
  <si>
    <t xml:space="preserve">   港澳台事务</t>
  </si>
  <si>
    <t>2012501</t>
  </si>
  <si>
    <t>2012502</t>
  </si>
  <si>
    <t>2012503</t>
  </si>
  <si>
    <t>2012504</t>
  </si>
  <si>
    <t xml:space="preserve">     港澳事务</t>
  </si>
  <si>
    <t>2012505</t>
  </si>
  <si>
    <t xml:space="preserve">     台湾事务</t>
  </si>
  <si>
    <t>2012550</t>
  </si>
  <si>
    <t>2012599</t>
  </si>
  <si>
    <t xml:space="preserve">     其他港澳台事务支出</t>
  </si>
  <si>
    <t>20126</t>
  </si>
  <si>
    <t xml:space="preserve">   档案事务</t>
  </si>
  <si>
    <t>2012601</t>
  </si>
  <si>
    <t>2012602</t>
  </si>
  <si>
    <t>2012603</t>
  </si>
  <si>
    <t>2012604</t>
  </si>
  <si>
    <t xml:space="preserve">     档案馆</t>
  </si>
  <si>
    <t>2012699</t>
  </si>
  <si>
    <t xml:space="preserve">     其他档案事务支出</t>
  </si>
  <si>
    <t>20128</t>
  </si>
  <si>
    <t xml:space="preserve">   民主党派及工商联事务</t>
  </si>
  <si>
    <t>2012801</t>
  </si>
  <si>
    <t>2012802</t>
  </si>
  <si>
    <t>2012803</t>
  </si>
  <si>
    <t>2012804</t>
  </si>
  <si>
    <t>2012850</t>
  </si>
  <si>
    <t>2012899</t>
  </si>
  <si>
    <t xml:space="preserve">     其他民主党派及工商联事务支出</t>
  </si>
  <si>
    <t>20129</t>
  </si>
  <si>
    <t xml:space="preserve">   群众团体事务</t>
  </si>
  <si>
    <t>2012901</t>
  </si>
  <si>
    <t>2012902</t>
  </si>
  <si>
    <t>2012903</t>
  </si>
  <si>
    <t xml:space="preserve">     工会事务</t>
  </si>
  <si>
    <t>2012950</t>
  </si>
  <si>
    <t>2012999</t>
  </si>
  <si>
    <t xml:space="preserve">     其他群众团体事务支出</t>
  </si>
  <si>
    <t>20131</t>
  </si>
  <si>
    <t xml:space="preserve">   党委办公厅（室）及相关机构事务</t>
  </si>
  <si>
    <t>2013101</t>
  </si>
  <si>
    <t>2013102</t>
  </si>
  <si>
    <t>2013103</t>
  </si>
  <si>
    <t>2013105</t>
  </si>
  <si>
    <t xml:space="preserve">     专项业务</t>
  </si>
  <si>
    <t>2013150</t>
  </si>
  <si>
    <t>2013199</t>
  </si>
  <si>
    <t xml:space="preserve">     其他党委办公厅（室）及相关机构事务支出</t>
  </si>
  <si>
    <t>20132</t>
  </si>
  <si>
    <t xml:space="preserve">   组织事务</t>
  </si>
  <si>
    <t>2013201</t>
  </si>
  <si>
    <t>2013202</t>
  </si>
  <si>
    <t>2013203</t>
  </si>
  <si>
    <t>2013204</t>
  </si>
  <si>
    <t xml:space="preserve">     公务员事务</t>
  </si>
  <si>
    <t>2013250</t>
  </si>
  <si>
    <t>2013299</t>
  </si>
  <si>
    <t xml:space="preserve">     其他组织事务支出</t>
  </si>
  <si>
    <t>20133</t>
  </si>
  <si>
    <t xml:space="preserve">   宣传事务</t>
  </si>
  <si>
    <t>2013301</t>
  </si>
  <si>
    <t>2013302</t>
  </si>
  <si>
    <t>2013303</t>
  </si>
  <si>
    <t>2013304</t>
  </si>
  <si>
    <t xml:space="preserve">     宣传管理</t>
  </si>
  <si>
    <t>2013350</t>
  </si>
  <si>
    <t>2013399</t>
  </si>
  <si>
    <t xml:space="preserve">     其他宣传事务支出</t>
  </si>
  <si>
    <t>20134</t>
  </si>
  <si>
    <t xml:space="preserve">   统战事务</t>
  </si>
  <si>
    <t>2013401</t>
  </si>
  <si>
    <t>2013402</t>
  </si>
  <si>
    <t>2013403</t>
  </si>
  <si>
    <t>2013404</t>
  </si>
  <si>
    <t xml:space="preserve">     宗教事务</t>
  </si>
  <si>
    <t>2013405</t>
  </si>
  <si>
    <t xml:space="preserve">     华侨事务</t>
  </si>
  <si>
    <t>2013450</t>
  </si>
  <si>
    <t>2013499</t>
  </si>
  <si>
    <t xml:space="preserve">     其他统战事务支出</t>
  </si>
  <si>
    <t>20135</t>
  </si>
  <si>
    <t xml:space="preserve">   对外联络事务</t>
  </si>
  <si>
    <t>2013501</t>
  </si>
  <si>
    <t>2013502</t>
  </si>
  <si>
    <t>2013503</t>
  </si>
  <si>
    <t>2013550</t>
  </si>
  <si>
    <t>2013599</t>
  </si>
  <si>
    <t xml:space="preserve">     其他对外联络事务支出</t>
  </si>
  <si>
    <t>20136</t>
  </si>
  <si>
    <t xml:space="preserve">   其他共产党事务支出</t>
  </si>
  <si>
    <t>2013601</t>
  </si>
  <si>
    <t>2013602</t>
  </si>
  <si>
    <t>2013603</t>
  </si>
  <si>
    <t>2013650</t>
  </si>
  <si>
    <t>2013699</t>
  </si>
  <si>
    <t xml:space="preserve">     其他共产党事务支出</t>
  </si>
  <si>
    <t>20137</t>
  </si>
  <si>
    <t xml:space="preserve">   网信事务</t>
  </si>
  <si>
    <t>2013701</t>
  </si>
  <si>
    <t>2013702</t>
  </si>
  <si>
    <t>2013703</t>
  </si>
  <si>
    <t>2013704</t>
  </si>
  <si>
    <t xml:space="preserve">     信息安全事务</t>
  </si>
  <si>
    <t>2013750</t>
  </si>
  <si>
    <t>2013799</t>
  </si>
  <si>
    <t xml:space="preserve">     其他网信事务支出</t>
  </si>
  <si>
    <t>20138</t>
  </si>
  <si>
    <t xml:space="preserve">   市场监督管理事务</t>
  </si>
  <si>
    <t>2013801</t>
  </si>
  <si>
    <t>2013802</t>
  </si>
  <si>
    <t>2013803</t>
  </si>
  <si>
    <t>2013804</t>
  </si>
  <si>
    <t xml:space="preserve">     市场主体管理</t>
  </si>
  <si>
    <t>2013805</t>
  </si>
  <si>
    <t xml:space="preserve">     市场秩序执法</t>
  </si>
  <si>
    <t>2013808</t>
  </si>
  <si>
    <t>2013810</t>
  </si>
  <si>
    <t xml:space="preserve">     质量基础</t>
  </si>
  <si>
    <t>2013812</t>
  </si>
  <si>
    <t xml:space="preserve">     药品事务</t>
  </si>
  <si>
    <t>2013813</t>
  </si>
  <si>
    <t xml:space="preserve">     医疗器械事务</t>
  </si>
  <si>
    <t>2013814</t>
  </si>
  <si>
    <t xml:space="preserve">     化妆品事务</t>
  </si>
  <si>
    <t>2013815</t>
  </si>
  <si>
    <t xml:space="preserve">     质量安全监管</t>
  </si>
  <si>
    <t>2013816</t>
  </si>
  <si>
    <t xml:space="preserve">     食品安全监管</t>
  </si>
  <si>
    <t>2013850</t>
  </si>
  <si>
    <t>2013899</t>
  </si>
  <si>
    <t xml:space="preserve">     其他市场监督管理事务</t>
  </si>
  <si>
    <t>20199</t>
  </si>
  <si>
    <t xml:space="preserve">   其他一般公共服务支出</t>
  </si>
  <si>
    <t>2019901</t>
  </si>
  <si>
    <t xml:space="preserve">     国家赔偿费用支出</t>
  </si>
  <si>
    <t>2019999</t>
  </si>
  <si>
    <t xml:space="preserve">     其他一般公共服务支出</t>
  </si>
  <si>
    <t>201A</t>
  </si>
  <si>
    <t>市对下专项转移支付补助</t>
  </si>
  <si>
    <t>20205</t>
  </si>
  <si>
    <t xml:space="preserve">   对外合作与交流</t>
  </si>
  <si>
    <t>20299</t>
  </si>
  <si>
    <t xml:space="preserve">   其他外交支出</t>
  </si>
  <si>
    <t>20301</t>
  </si>
  <si>
    <t xml:space="preserve">   现役部队</t>
  </si>
  <si>
    <t>2030101</t>
  </si>
  <si>
    <t xml:space="preserve">     现役部队</t>
  </si>
  <si>
    <t>20304</t>
  </si>
  <si>
    <t xml:space="preserve">   国防科研事业</t>
  </si>
  <si>
    <t>2030401</t>
  </si>
  <si>
    <t xml:space="preserve">     国防科研事业</t>
  </si>
  <si>
    <t>20305</t>
  </si>
  <si>
    <t xml:space="preserve">   专项工程</t>
  </si>
  <si>
    <t>2030501</t>
  </si>
  <si>
    <t xml:space="preserve">     专项工程</t>
  </si>
  <si>
    <t>20306</t>
  </si>
  <si>
    <t xml:space="preserve">   国防动员</t>
  </si>
  <si>
    <t>2030601</t>
  </si>
  <si>
    <t xml:space="preserve">     兵役征集</t>
  </si>
  <si>
    <t>2030602</t>
  </si>
  <si>
    <t xml:space="preserve">     经济动员</t>
  </si>
  <si>
    <t>2030603</t>
  </si>
  <si>
    <t xml:space="preserve">     人民防空</t>
  </si>
  <si>
    <t>2030604</t>
  </si>
  <si>
    <t xml:space="preserve">     交通战备</t>
  </si>
  <si>
    <t>2030605</t>
  </si>
  <si>
    <t xml:space="preserve">     国防教育</t>
  </si>
  <si>
    <t>2030606</t>
  </si>
  <si>
    <t xml:space="preserve">     预备役部队</t>
  </si>
  <si>
    <t>2030607</t>
  </si>
  <si>
    <t xml:space="preserve">     民兵</t>
  </si>
  <si>
    <t>2030608</t>
  </si>
  <si>
    <t xml:space="preserve">     边海防</t>
  </si>
  <si>
    <t>2030699</t>
  </si>
  <si>
    <t xml:space="preserve">     其他国防动员支出</t>
  </si>
  <si>
    <t>20399</t>
  </si>
  <si>
    <t xml:space="preserve">   其他国防支出</t>
  </si>
  <si>
    <t>2039999</t>
  </si>
  <si>
    <t xml:space="preserve">     其他国防支出</t>
  </si>
  <si>
    <t>203A</t>
  </si>
  <si>
    <t>20401</t>
  </si>
  <si>
    <t xml:space="preserve">   武装警察部队</t>
  </si>
  <si>
    <t>2040101</t>
  </si>
  <si>
    <t xml:space="preserve">     武装警察部队</t>
  </si>
  <si>
    <t>2040199</t>
  </si>
  <si>
    <t xml:space="preserve">     其他武装警察部队支出</t>
  </si>
  <si>
    <t>20402</t>
  </si>
  <si>
    <t xml:space="preserve">   公安</t>
  </si>
  <si>
    <t>2040201</t>
  </si>
  <si>
    <t>2040202</t>
  </si>
  <si>
    <t>2040203</t>
  </si>
  <si>
    <t>2040219</t>
  </si>
  <si>
    <t>2040220</t>
  </si>
  <si>
    <t xml:space="preserve">     执法办案</t>
  </si>
  <si>
    <t>2040221</t>
  </si>
  <si>
    <t xml:space="preserve">     特别业务</t>
  </si>
  <si>
    <t>2040222</t>
  </si>
  <si>
    <t xml:space="preserve">     特勤业务</t>
  </si>
  <si>
    <t>2040223</t>
  </si>
  <si>
    <t xml:space="preserve">     移民事务</t>
  </si>
  <si>
    <t>2040250</t>
  </si>
  <si>
    <t>2040299</t>
  </si>
  <si>
    <t xml:space="preserve">     其他公安支出</t>
  </si>
  <si>
    <t>20403</t>
  </si>
  <si>
    <t xml:space="preserve">   国家安全</t>
  </si>
  <si>
    <t>2040301</t>
  </si>
  <si>
    <t>2040302</t>
  </si>
  <si>
    <t>2040303</t>
  </si>
  <si>
    <t>2040304</t>
  </si>
  <si>
    <t xml:space="preserve">     安全业务</t>
  </si>
  <si>
    <t>2040350</t>
  </si>
  <si>
    <t>2040399</t>
  </si>
  <si>
    <t xml:space="preserve">     其他国家安全支出</t>
  </si>
  <si>
    <t>20404</t>
  </si>
  <si>
    <t xml:space="preserve">   检察</t>
  </si>
  <si>
    <t>2040401</t>
  </si>
  <si>
    <t>2040402</t>
  </si>
  <si>
    <t>2040403</t>
  </si>
  <si>
    <t>2040409</t>
  </si>
  <si>
    <t xml:space="preserve">     “两房”建设</t>
  </si>
  <si>
    <t>2040410</t>
  </si>
  <si>
    <t xml:space="preserve">     检察监督</t>
  </si>
  <si>
    <t>2040450</t>
  </si>
  <si>
    <t>2040499</t>
  </si>
  <si>
    <t xml:space="preserve">     其他检察支出</t>
  </si>
  <si>
    <t>20405</t>
  </si>
  <si>
    <t xml:space="preserve">   法院</t>
  </si>
  <si>
    <t>2040501</t>
  </si>
  <si>
    <t>2040502</t>
  </si>
  <si>
    <t>2040503</t>
  </si>
  <si>
    <t>2040504</t>
  </si>
  <si>
    <t xml:space="preserve">     案件审判</t>
  </si>
  <si>
    <t>2040505</t>
  </si>
  <si>
    <t xml:space="preserve">     案件执行</t>
  </si>
  <si>
    <t>2040506</t>
  </si>
  <si>
    <t xml:space="preserve">     “两庭”建设</t>
  </si>
  <si>
    <t>2040550</t>
  </si>
  <si>
    <t>2040599</t>
  </si>
  <si>
    <t xml:space="preserve">     其他法院支出</t>
  </si>
  <si>
    <t>20406</t>
  </si>
  <si>
    <t xml:space="preserve">   司法</t>
  </si>
  <si>
    <t>2040601</t>
  </si>
  <si>
    <t>2040602</t>
  </si>
  <si>
    <t>2040603</t>
  </si>
  <si>
    <t>2040604</t>
  </si>
  <si>
    <t xml:space="preserve">     基层司法业务</t>
  </si>
  <si>
    <t>2040605</t>
  </si>
  <si>
    <t xml:space="preserve">     普法宣传</t>
  </si>
  <si>
    <t>2040606</t>
  </si>
  <si>
    <t xml:space="preserve">     律师管理</t>
  </si>
  <si>
    <t>2040607</t>
  </si>
  <si>
    <t xml:space="preserve">     公共法律服务</t>
  </si>
  <si>
    <t>2040608</t>
  </si>
  <si>
    <t xml:space="preserve">     国家统一法律职业资格考试</t>
  </si>
  <si>
    <t>2040609</t>
  </si>
  <si>
    <t xml:space="preserve">     仲裁</t>
  </si>
  <si>
    <t>2040610</t>
  </si>
  <si>
    <t xml:space="preserve">     社区矫正</t>
  </si>
  <si>
    <t>2040611</t>
  </si>
  <si>
    <t xml:space="preserve">     司法鉴定</t>
  </si>
  <si>
    <t>2040612</t>
  </si>
  <si>
    <t xml:space="preserve">     法制建设</t>
  </si>
  <si>
    <t>2040613</t>
  </si>
  <si>
    <t>2040650</t>
  </si>
  <si>
    <t>2040699</t>
  </si>
  <si>
    <t xml:space="preserve">     其他司法支出</t>
  </si>
  <si>
    <t>20407</t>
  </si>
  <si>
    <t xml:space="preserve">   监狱</t>
  </si>
  <si>
    <t>2040701</t>
  </si>
  <si>
    <t>2040702</t>
  </si>
  <si>
    <t>2040703</t>
  </si>
  <si>
    <t>2040704</t>
  </si>
  <si>
    <t xml:space="preserve">     犯人生活</t>
  </si>
  <si>
    <t>2040705</t>
  </si>
  <si>
    <t xml:space="preserve">     犯人改造</t>
  </si>
  <si>
    <t>2040706</t>
  </si>
  <si>
    <t xml:space="preserve">     狱政设施建设</t>
  </si>
  <si>
    <t>2040707</t>
  </si>
  <si>
    <t>2040750</t>
  </si>
  <si>
    <t>2040799</t>
  </si>
  <si>
    <t xml:space="preserve">     其他监狱支出</t>
  </si>
  <si>
    <t>20408</t>
  </si>
  <si>
    <t xml:space="preserve">   强制隔离戒毒</t>
  </si>
  <si>
    <t>2040801</t>
  </si>
  <si>
    <t>2040802</t>
  </si>
  <si>
    <t>2040803</t>
  </si>
  <si>
    <t>2040804</t>
  </si>
  <si>
    <t xml:space="preserve">     强制隔离戒毒人员生活</t>
  </si>
  <si>
    <t>2040805</t>
  </si>
  <si>
    <t xml:space="preserve">     强制隔离戒毒人员教育</t>
  </si>
  <si>
    <t>2040806</t>
  </si>
  <si>
    <t xml:space="preserve">     所政设施建设</t>
  </si>
  <si>
    <t>2040807</t>
  </si>
  <si>
    <t>2040850</t>
  </si>
  <si>
    <t>2040899</t>
  </si>
  <si>
    <t xml:space="preserve">     其他强制隔离戒毒支出</t>
  </si>
  <si>
    <t>20409</t>
  </si>
  <si>
    <t xml:space="preserve">   国家保密</t>
  </si>
  <si>
    <t>2040901</t>
  </si>
  <si>
    <t>2040902</t>
  </si>
  <si>
    <t>2040903</t>
  </si>
  <si>
    <t>2040904</t>
  </si>
  <si>
    <t xml:space="preserve">     保密技术</t>
  </si>
  <si>
    <t>2040905</t>
  </si>
  <si>
    <t xml:space="preserve">     保密管理</t>
  </si>
  <si>
    <t>2040950</t>
  </si>
  <si>
    <t>2040999</t>
  </si>
  <si>
    <t xml:space="preserve">     其他国家保密支出</t>
  </si>
  <si>
    <t>20410</t>
  </si>
  <si>
    <t xml:space="preserve">   缉私警察</t>
  </si>
  <si>
    <t>2041001</t>
  </si>
  <si>
    <t>2041002</t>
  </si>
  <si>
    <t>2041006</t>
  </si>
  <si>
    <t>2041007</t>
  </si>
  <si>
    <t xml:space="preserve">     缉私业务</t>
  </si>
  <si>
    <t>2041099</t>
  </si>
  <si>
    <t xml:space="preserve">     其他缉私警察支出</t>
  </si>
  <si>
    <t>20499</t>
  </si>
  <si>
    <t xml:space="preserve">   其他公共安全支出</t>
  </si>
  <si>
    <t xml:space="preserve">     国家司法救助支出</t>
  </si>
  <si>
    <t>2049999</t>
  </si>
  <si>
    <t xml:space="preserve">     其他公共安全支出</t>
  </si>
  <si>
    <t>204A</t>
  </si>
  <si>
    <t>204B</t>
  </si>
  <si>
    <t>市对下一般性转移支付补助</t>
  </si>
  <si>
    <t>20501</t>
  </si>
  <si>
    <t xml:space="preserve">   教育管理事务</t>
  </si>
  <si>
    <t>2050101</t>
  </si>
  <si>
    <t>2050102</t>
  </si>
  <si>
    <t>2050103</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</si>
  <si>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</si>
  <si>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</si>
  <si>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</si>
  <si>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</si>
  <si>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</si>
  <si>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</si>
  <si>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</si>
  <si>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</si>
  <si>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</si>
  <si>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</si>
  <si>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</si>
  <si>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</si>
  <si>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</si>
  <si>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</si>
  <si>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2050206</t>
  </si>
  <si>
    <t xml:space="preserve">     化解农村义务教育债务支出</t>
  </si>
  <si>
    <t>2050207</t>
  </si>
  <si>
    <t xml:space="preserve">     化解普通高中债务支出</t>
  </si>
  <si>
    <t>2050299</t>
  </si>
  <si>
    <t xml:space="preserve">     其他普通教育支出</t>
  </si>
  <si>
    <t>20503</t>
  </si>
  <si>
    <t xml:space="preserve">   职业教育</t>
  </si>
  <si>
    <t>2050301</t>
  </si>
  <si>
    <t xml:space="preserve">     初等职业教育</t>
  </si>
  <si>
    <t>2050302</t>
  </si>
  <si>
    <t xml:space="preserve">     中等职业教育</t>
  </si>
  <si>
    <t>2050303</t>
  </si>
  <si>
    <t xml:space="preserve">     技校教育</t>
  </si>
  <si>
    <t>2050305</t>
  </si>
  <si>
    <t xml:space="preserve">     高等职业教育</t>
  </si>
  <si>
    <t>2050399</t>
  </si>
  <si>
    <t xml:space="preserve">     其他职业教育支出</t>
  </si>
  <si>
    <t>20504</t>
  </si>
  <si>
    <t xml:space="preserve">   成人教育</t>
  </si>
  <si>
    <t>2050401</t>
  </si>
  <si>
    <t xml:space="preserve">     成人初等教育</t>
  </si>
  <si>
    <t>2050402</t>
  </si>
  <si>
    <t xml:space="preserve">     成人中等教育</t>
  </si>
  <si>
    <t>2050403</t>
  </si>
  <si>
    <t xml:space="preserve">     成人高等教育</t>
  </si>
  <si>
    <t>2050404</t>
  </si>
  <si>
    <t xml:space="preserve">     成人广播电视教育</t>
  </si>
  <si>
    <t>2050499</t>
  </si>
  <si>
    <t xml:space="preserve">     其他成人教育支出</t>
  </si>
  <si>
    <t>20505</t>
  </si>
  <si>
    <t xml:space="preserve">   广播电视教育</t>
  </si>
  <si>
    <t>2050501</t>
  </si>
  <si>
    <t xml:space="preserve">     广播电视学校</t>
  </si>
  <si>
    <t>2050502</t>
  </si>
  <si>
    <t xml:space="preserve">     教育电视台</t>
  </si>
  <si>
    <t>2050599</t>
  </si>
  <si>
    <t xml:space="preserve">     其他广播电视教育支出</t>
  </si>
  <si>
    <t>20506</t>
  </si>
  <si>
    <t xml:space="preserve">   留学教育</t>
  </si>
  <si>
    <t>2050601</t>
  </si>
  <si>
    <t xml:space="preserve">     出国留学教育</t>
  </si>
  <si>
    <t>2050602</t>
  </si>
  <si>
    <t xml:space="preserve">     来华留学教育</t>
  </si>
  <si>
    <t>2050699</t>
  </si>
  <si>
    <t xml:space="preserve">     其他留学教育支出</t>
  </si>
  <si>
    <t>20507</t>
  </si>
  <si>
    <t xml:space="preserve">   特殊教育</t>
  </si>
  <si>
    <t>2050701</t>
  </si>
  <si>
    <t xml:space="preserve">     特殊学校教育</t>
  </si>
  <si>
    <t>2050702</t>
  </si>
  <si>
    <t xml:space="preserve">     工读学校教育</t>
  </si>
  <si>
    <t>2050799</t>
  </si>
  <si>
    <t xml:space="preserve">     其他特殊教育支出</t>
  </si>
  <si>
    <t>20508</t>
  </si>
  <si>
    <t xml:space="preserve">   进修及培训</t>
  </si>
  <si>
    <t>2050801</t>
  </si>
  <si>
    <t xml:space="preserve">     教师进修</t>
  </si>
  <si>
    <t>2050802</t>
  </si>
  <si>
    <t xml:space="preserve">     干部教育</t>
  </si>
  <si>
    <t>2050803</t>
  </si>
  <si>
    <t xml:space="preserve">     培训支出</t>
  </si>
  <si>
    <t>2050804</t>
  </si>
  <si>
    <t xml:space="preserve">     退役士兵能力提升</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</si>
  <si>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</si>
  <si>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</si>
  <si>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</si>
  <si>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</si>
  <si>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</si>
  <si>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</si>
  <si>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</si>
  <si>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</si>
  <si>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</si>
  <si>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</si>
  <si>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</si>
  <si>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</si>
  <si>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</si>
  <si>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</si>
  <si>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</si>
  <si>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</si>
  <si>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</si>
  <si>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 xml:space="preserve">   其他教育支出</t>
  </si>
  <si>
    <t xml:space="preserve">      其他教育支出</t>
  </si>
  <si>
    <t>205A</t>
  </si>
  <si>
    <t>205B</t>
  </si>
  <si>
    <t>市对下一般性转移支付补助（义务教育）</t>
  </si>
  <si>
    <t>20601</t>
  </si>
  <si>
    <t xml:space="preserve">   科学技术管理事务</t>
  </si>
  <si>
    <t>2060101</t>
  </si>
  <si>
    <t>2060102</t>
  </si>
  <si>
    <t>2060103</t>
  </si>
  <si>
    <t>2060199</t>
  </si>
  <si>
    <t xml:space="preserve">     其他科学技术管理事务支出</t>
  </si>
  <si>
    <t>20602</t>
  </si>
  <si>
    <t xml:space="preserve">   基础研究</t>
  </si>
  <si>
    <t>2060201</t>
  </si>
  <si>
    <t xml:space="preserve">     机构运行</t>
  </si>
  <si>
    <t>2060203</t>
  </si>
  <si>
    <t xml:space="preserve">     自然科学基金</t>
  </si>
  <si>
    <t>2060204</t>
  </si>
  <si>
    <t xml:space="preserve">     重点实验室及相关设施</t>
  </si>
  <si>
    <t>2060205</t>
  </si>
  <si>
    <t xml:space="preserve">     重大科学工程</t>
  </si>
  <si>
    <t>2060206</t>
  </si>
  <si>
    <t xml:space="preserve">     专项基础科研</t>
  </si>
  <si>
    <t>2060207</t>
  </si>
  <si>
    <t xml:space="preserve">     专项技术基础</t>
  </si>
  <si>
    <t xml:space="preserve">     科技人才队伍建设</t>
  </si>
  <si>
    <t>2060299</t>
  </si>
  <si>
    <t xml:space="preserve">     其他基础研究支出</t>
  </si>
  <si>
    <t>20603</t>
  </si>
  <si>
    <t xml:space="preserve">   应用研究</t>
  </si>
  <si>
    <t>2060301</t>
  </si>
  <si>
    <t>2060302</t>
  </si>
  <si>
    <t xml:space="preserve">     社会公益研究</t>
  </si>
  <si>
    <t>2060303</t>
  </si>
  <si>
    <t xml:space="preserve">     高技术研究</t>
  </si>
  <si>
    <t>2060304</t>
  </si>
  <si>
    <t xml:space="preserve">     专项科研试制</t>
  </si>
  <si>
    <t>2060399</t>
  </si>
  <si>
    <t xml:space="preserve">     其他应用研究支出</t>
  </si>
  <si>
    <t>20604</t>
  </si>
  <si>
    <t xml:space="preserve">   技术研究与开发</t>
  </si>
  <si>
    <t>2060401</t>
  </si>
  <si>
    <t>2060404</t>
  </si>
  <si>
    <t xml:space="preserve">     科技成果转化与扩散</t>
  </si>
  <si>
    <t xml:space="preserve">     共性技术研究与开发</t>
  </si>
  <si>
    <t>2060499</t>
  </si>
  <si>
    <t xml:space="preserve">     其他技术研究与开发支出</t>
  </si>
  <si>
    <t>20605</t>
  </si>
  <si>
    <t xml:space="preserve">   科技条件与服务</t>
  </si>
  <si>
    <t>2060501</t>
  </si>
  <si>
    <t>2060502</t>
  </si>
  <si>
    <t xml:space="preserve">     技术创新服务体系</t>
  </si>
  <si>
    <t>2060503</t>
  </si>
  <si>
    <t xml:space="preserve">     科技条件专项</t>
  </si>
  <si>
    <t>2060599</t>
  </si>
  <si>
    <t xml:space="preserve">     其他科技条件与服务支出</t>
  </si>
  <si>
    <t>20606</t>
  </si>
  <si>
    <t xml:space="preserve">   社会科学</t>
  </si>
  <si>
    <t>2060601</t>
  </si>
  <si>
    <t xml:space="preserve">     社会科学研究机构</t>
  </si>
  <si>
    <t>2060602</t>
  </si>
  <si>
    <t xml:space="preserve">     社会科学研究</t>
  </si>
  <si>
    <t>2060603</t>
  </si>
  <si>
    <t xml:space="preserve">     社科基金支出</t>
  </si>
  <si>
    <t>2060699</t>
  </si>
  <si>
    <t xml:space="preserve">     其他社会科学支出</t>
  </si>
  <si>
    <t>20607</t>
  </si>
  <si>
    <t xml:space="preserve">   科学技术普及</t>
  </si>
  <si>
    <t>2060701</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</si>
  <si>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</si>
  <si>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</si>
  <si>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</si>
  <si>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</si>
  <si>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</si>
  <si>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</si>
  <si>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</si>
  <si>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</si>
  <si>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</si>
  <si>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</si>
  <si>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20608</t>
  </si>
  <si>
    <t xml:space="preserve">   科技交流与合作</t>
  </si>
  <si>
    <t>2060801</t>
  </si>
  <si>
    <t xml:space="preserve">     国际交流与合作</t>
  </si>
  <si>
    <t>2060802</t>
  </si>
  <si>
    <t xml:space="preserve">     重大科技合作项目</t>
  </si>
  <si>
    <t>2060899</t>
  </si>
  <si>
    <t xml:space="preserve">     其他科技交流与合作支出</t>
  </si>
  <si>
    <t>20609</t>
  </si>
  <si>
    <t xml:space="preserve">   科技重大项目</t>
  </si>
  <si>
    <t>2060901</t>
  </si>
  <si>
    <t xml:space="preserve">     科技重大专项</t>
  </si>
  <si>
    <t>2060902</t>
  </si>
  <si>
    <t xml:space="preserve">     重点研发计划</t>
  </si>
  <si>
    <t>2060999</t>
  </si>
  <si>
    <t xml:space="preserve">     其他科技重大项目</t>
  </si>
  <si>
    <t>20699</t>
  </si>
  <si>
    <t xml:space="preserve">   其他科学技术支出</t>
  </si>
  <si>
    <t>2069901</t>
  </si>
  <si>
    <t xml:space="preserve">     科技奖励</t>
  </si>
  <si>
    <t>2069902</t>
  </si>
  <si>
    <t xml:space="preserve">     核应急</t>
  </si>
  <si>
    <t>2069903</t>
  </si>
  <si>
    <t xml:space="preserve">     转制科研机构</t>
  </si>
  <si>
    <t>2069999</t>
  </si>
  <si>
    <t xml:space="preserve">     其他科学技术支出</t>
  </si>
  <si>
    <t>206A</t>
  </si>
  <si>
    <t>20701</t>
  </si>
  <si>
    <t xml:space="preserve">   文化和旅游</t>
  </si>
  <si>
    <t>2070101</t>
  </si>
  <si>
    <t>2070102</t>
  </si>
  <si>
    <t>2070103</t>
  </si>
  <si>
    <t>2070104</t>
  </si>
  <si>
    <t xml:space="preserve">     图书馆</t>
  </si>
  <si>
    <t>2070105</t>
  </si>
  <si>
    <t xml:space="preserve">     文化展示及纪念机构</t>
  </si>
  <si>
    <t>2070106</t>
  </si>
  <si>
    <t xml:space="preserve">     艺术表演场所</t>
  </si>
  <si>
    <t>2070107</t>
  </si>
  <si>
    <t xml:space="preserve">     艺术表演团体</t>
  </si>
  <si>
    <t>2070108</t>
  </si>
  <si>
    <t xml:space="preserve">     文化活动</t>
  </si>
  <si>
    <t>2070109</t>
  </si>
  <si>
    <t xml:space="preserve">     群众文化</t>
  </si>
  <si>
    <t>2070110</t>
  </si>
  <si>
    <t xml:space="preserve">     文化和旅游交流与合作</t>
  </si>
  <si>
    <t>2070111</t>
  </si>
  <si>
    <t xml:space="preserve">     文化创作与保护</t>
  </si>
  <si>
    <t>2070112</t>
  </si>
  <si>
    <t xml:space="preserve">     文化和旅游市场管理</t>
  </si>
  <si>
    <t>2070113</t>
  </si>
  <si>
    <t xml:space="preserve">     旅游宣传</t>
  </si>
  <si>
    <t>2070114</t>
  </si>
  <si>
    <t xml:space="preserve">     文化和旅游管理事务</t>
  </si>
  <si>
    <t>2070199</t>
  </si>
  <si>
    <t xml:space="preserve">     其他文化和旅游支出</t>
  </si>
  <si>
    <t>20702</t>
  </si>
  <si>
    <t xml:space="preserve">   文物</t>
  </si>
  <si>
    <t>2070201</t>
  </si>
  <si>
    <t>2070202</t>
  </si>
  <si>
    <t>2070203</t>
  </si>
  <si>
    <t>2070204</t>
  </si>
  <si>
    <t xml:space="preserve">     文物保护</t>
  </si>
  <si>
    <t>2070205</t>
  </si>
  <si>
    <t xml:space="preserve">     博物馆</t>
  </si>
  <si>
    <t>2070206</t>
  </si>
  <si>
    <t xml:space="preserve">     历史名城与古迹</t>
  </si>
  <si>
    <t>2070299</t>
  </si>
  <si>
    <t xml:space="preserve">     其他文物支出</t>
  </si>
  <si>
    <t>20703</t>
  </si>
  <si>
    <t xml:space="preserve">   体育</t>
  </si>
  <si>
    <t>2070301</t>
  </si>
  <si>
    <t>2070302</t>
  </si>
  <si>
    <t>2070303</t>
  </si>
  <si>
    <t>2070304</t>
  </si>
  <si>
    <t xml:space="preserve">     运动项目管理</t>
  </si>
  <si>
    <t>2070305</t>
  </si>
  <si>
    <t xml:space="preserve">     体育竞赛</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</si>
  <si>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</si>
  <si>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</si>
  <si>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</si>
  <si>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</si>
  <si>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</si>
  <si>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</si>
  <si>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</si>
  <si>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</si>
  <si>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</si>
  <si>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</si>
  <si>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20706</t>
  </si>
  <si>
    <t xml:space="preserve">   新闻出版电影</t>
  </si>
  <si>
    <t>2070601</t>
  </si>
  <si>
    <t>2070602</t>
  </si>
  <si>
    <t>2070603</t>
  </si>
  <si>
    <t>2070604</t>
  </si>
  <si>
    <t xml:space="preserve">     新闻通讯</t>
  </si>
  <si>
    <t>2070605</t>
  </si>
  <si>
    <t xml:space="preserve">     出版发行</t>
  </si>
  <si>
    <t>2070606</t>
  </si>
  <si>
    <t xml:space="preserve">     版权管理</t>
  </si>
  <si>
    <t>2070607</t>
  </si>
  <si>
    <t xml:space="preserve">     电影</t>
  </si>
  <si>
    <t>2070699</t>
  </si>
  <si>
    <t xml:space="preserve">     其他新闻出版电影支出</t>
  </si>
  <si>
    <t>20708</t>
  </si>
  <si>
    <t xml:space="preserve">   广播电视</t>
  </si>
  <si>
    <t>2070801</t>
  </si>
  <si>
    <t>2070802</t>
  </si>
  <si>
    <t>2070803</t>
  </si>
  <si>
    <t>2070804</t>
  </si>
  <si>
    <t xml:space="preserve">     广播</t>
  </si>
  <si>
    <t>2070805</t>
  </si>
  <si>
    <t xml:space="preserve">     电视</t>
  </si>
  <si>
    <t>2070806</t>
  </si>
  <si>
    <t xml:space="preserve">     监测监管</t>
  </si>
  <si>
    <t>2070807</t>
  </si>
  <si>
    <t xml:space="preserve">     传输发射</t>
  </si>
  <si>
    <t>2070808</t>
  </si>
  <si>
    <t xml:space="preserve">     广播电视事务</t>
  </si>
  <si>
    <t>2070899</t>
  </si>
  <si>
    <t xml:space="preserve">     其他广播电视支出</t>
  </si>
  <si>
    <t>20799</t>
  </si>
  <si>
    <t xml:space="preserve">   其他文化旅游体育与传媒支出</t>
  </si>
  <si>
    <t>2079902</t>
  </si>
  <si>
    <t xml:space="preserve">     宣传文化发展专项支出</t>
  </si>
  <si>
    <t>2079903</t>
  </si>
  <si>
    <t xml:space="preserve">     文化产业发展专项支出</t>
  </si>
  <si>
    <t>2079999</t>
  </si>
  <si>
    <t xml:space="preserve">     其他文化旅游体育与传媒支出</t>
  </si>
  <si>
    <t>207A</t>
  </si>
  <si>
    <t>20801</t>
  </si>
  <si>
    <t xml:space="preserve">   人力资源和社会保障管理事务</t>
  </si>
  <si>
    <t>2080101</t>
  </si>
  <si>
    <t>2080102</t>
  </si>
  <si>
    <t>2080103</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</si>
  <si>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</si>
  <si>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</si>
  <si>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</si>
  <si>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</si>
  <si>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</si>
  <si>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</si>
  <si>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</si>
  <si>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</si>
  <si>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</si>
  <si>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</si>
  <si>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</si>
  <si>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</si>
  <si>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</si>
  <si>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</si>
  <si>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</si>
  <si>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</si>
  <si>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劳动人事争议调解仲裁</t>
  </si>
  <si>
    <t>2080199</t>
  </si>
  <si>
    <t xml:space="preserve">     其他人力资源和社会保障管理事务支出</t>
  </si>
  <si>
    <t>20802</t>
  </si>
  <si>
    <t xml:space="preserve">   民政管理事务</t>
  </si>
  <si>
    <t>2080201</t>
  </si>
  <si>
    <t>2080202</t>
  </si>
  <si>
    <t>2080203</t>
  </si>
  <si>
    <t>2080206</t>
  </si>
  <si>
    <t xml:space="preserve">     社会组织管理</t>
  </si>
  <si>
    <t>2080207</t>
  </si>
  <si>
    <t xml:space="preserve">     行政区划和地名管理</t>
  </si>
  <si>
    <t>2080208</t>
  </si>
  <si>
    <t xml:space="preserve">     基层政权建设和社区治理</t>
  </si>
  <si>
    <t>2080299</t>
  </si>
  <si>
    <t xml:space="preserve">     其他民政管理事务支出</t>
  </si>
  <si>
    <t>20804</t>
  </si>
  <si>
    <t xml:space="preserve">   补充全国社会保障基金</t>
  </si>
  <si>
    <t>2080402</t>
  </si>
  <si>
    <t xml:space="preserve">     用一般公共预算补充基金</t>
  </si>
  <si>
    <t>20805</t>
  </si>
  <si>
    <t xml:space="preserve">   行政事业单位养老支出</t>
  </si>
  <si>
    <t>2080501</t>
  </si>
  <si>
    <t xml:space="preserve">     行政单位离退休</t>
  </si>
  <si>
    <t>2080502</t>
  </si>
  <si>
    <t xml:space="preserve">     事业单位离退休</t>
  </si>
  <si>
    <t>2080503</t>
  </si>
  <si>
    <t xml:space="preserve">     离退休人员管理机构</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</si>
  <si>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</si>
  <si>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</si>
  <si>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</si>
  <si>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</si>
  <si>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</si>
  <si>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</si>
  <si>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 xml:space="preserve">     对机关事业单位职业年金的补助</t>
  </si>
  <si>
    <t>2080599</t>
  </si>
  <si>
    <t xml:space="preserve">     其他行政事业单位养老支出</t>
  </si>
  <si>
    <t>20806</t>
  </si>
  <si>
    <t xml:space="preserve">   企业改革补助</t>
  </si>
  <si>
    <t>2080601</t>
  </si>
  <si>
    <t xml:space="preserve">     企业关闭破产补助</t>
  </si>
  <si>
    <t>2080602</t>
  </si>
  <si>
    <t xml:space="preserve">     厂办大集体改革补助</t>
  </si>
  <si>
    <t>2080699</t>
  </si>
  <si>
    <t xml:space="preserve">     其他企业改革发展补助</t>
  </si>
  <si>
    <t>20807</t>
  </si>
  <si>
    <t xml:space="preserve">   就业补助</t>
  </si>
  <si>
    <t>2080701</t>
  </si>
  <si>
    <t xml:space="preserve">     就业创业服务补贴</t>
  </si>
  <si>
    <t>2080702</t>
  </si>
  <si>
    <t xml:space="preserve">     职业培训补贴</t>
  </si>
  <si>
    <t>2080704</t>
  </si>
  <si>
    <t xml:space="preserve">     社会保险补贴</t>
  </si>
  <si>
    <t>2080705</t>
  </si>
  <si>
    <t xml:space="preserve">     公益性岗位补贴</t>
  </si>
  <si>
    <t>2080709</t>
  </si>
  <si>
    <t xml:space="preserve">     职业技能鉴定补贴</t>
  </si>
  <si>
    <t>2080711</t>
  </si>
  <si>
    <t xml:space="preserve">     就业见习补贴</t>
  </si>
  <si>
    <t>2080712</t>
  </si>
  <si>
    <t xml:space="preserve">     高技能人才培养补助</t>
  </si>
  <si>
    <t>2080713</t>
  </si>
  <si>
    <t xml:space="preserve">     促进创业补贴</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</si>
  <si>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</si>
  <si>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</si>
  <si>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</si>
  <si>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</si>
  <si>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</si>
  <si>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</si>
  <si>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</si>
  <si>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</si>
  <si>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</si>
  <si>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</si>
  <si>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2080804</t>
  </si>
  <si>
    <t xml:space="preserve">     优抚事业单位支出</t>
  </si>
  <si>
    <t>2080805</t>
  </si>
  <si>
    <t xml:space="preserve">     义务兵优待</t>
  </si>
  <si>
    <t>2080806</t>
  </si>
  <si>
    <t xml:space="preserve">     农村籍退役士兵老年生活补助</t>
  </si>
  <si>
    <t>2080899</t>
  </si>
  <si>
    <t xml:space="preserve">     其他优抚支出</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</si>
  <si>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</si>
  <si>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</si>
  <si>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</si>
  <si>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</si>
  <si>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</si>
  <si>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</si>
  <si>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</si>
  <si>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</si>
  <si>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</si>
  <si>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</si>
  <si>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</si>
  <si>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</si>
  <si>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</si>
  <si>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</si>
  <si>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20810</t>
  </si>
  <si>
    <t xml:space="preserve">   社会福利</t>
  </si>
  <si>
    <t>2081001</t>
  </si>
  <si>
    <t xml:space="preserve">     儿童福利</t>
  </si>
  <si>
    <t>2081002</t>
  </si>
  <si>
    <t xml:space="preserve">     老年福利</t>
  </si>
  <si>
    <t>2081003</t>
  </si>
  <si>
    <t xml:space="preserve">     康复辅具</t>
  </si>
  <si>
    <t>2081004</t>
  </si>
  <si>
    <t xml:space="preserve">     殡葬</t>
  </si>
  <si>
    <t>2081005</t>
  </si>
  <si>
    <t xml:space="preserve">     社会福利事业单位</t>
  </si>
  <si>
    <t>2081006</t>
  </si>
  <si>
    <t xml:space="preserve">     养老服务</t>
  </si>
  <si>
    <t>2081099</t>
  </si>
  <si>
    <t xml:space="preserve">     其他社会福利支出</t>
  </si>
  <si>
    <t>20811</t>
  </si>
  <si>
    <t xml:space="preserve">   残疾人事业</t>
  </si>
  <si>
    <t>2081101</t>
  </si>
  <si>
    <t>2081102</t>
  </si>
  <si>
    <t>2081103</t>
  </si>
  <si>
    <t>2081104</t>
  </si>
  <si>
    <t xml:space="preserve">     残疾人康复</t>
  </si>
  <si>
    <t>2081105</t>
  </si>
  <si>
    <t xml:space="preserve">     残疾人就业和扶贫</t>
  </si>
  <si>
    <t>2081106</t>
  </si>
  <si>
    <t xml:space="preserve">     残疾人体育</t>
  </si>
  <si>
    <t>2081107</t>
  </si>
  <si>
    <t xml:space="preserve">     残疾人生活和护理补贴</t>
  </si>
  <si>
    <t>2081199</t>
  </si>
  <si>
    <t xml:space="preserve">     其他残疾人事业支出</t>
  </si>
  <si>
    <t>20816</t>
  </si>
  <si>
    <t xml:space="preserve">   红十字事业</t>
  </si>
  <si>
    <t>2081601</t>
  </si>
  <si>
    <t>2081602</t>
  </si>
  <si>
    <t>2081603</t>
  </si>
  <si>
    <t>2081699</t>
  </si>
  <si>
    <t xml:space="preserve">     其他红十字事业支出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</si>
  <si>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</si>
  <si>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</si>
  <si>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</si>
  <si>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</si>
  <si>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</si>
  <si>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</si>
  <si>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</si>
  <si>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</si>
  <si>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</si>
  <si>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</si>
  <si>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</si>
  <si>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</si>
  <si>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</si>
  <si>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</si>
  <si>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2082101</t>
  </si>
  <si>
    <t xml:space="preserve">     城市特困人员救助供养支出</t>
  </si>
  <si>
    <t>2082102</t>
  </si>
  <si>
    <t xml:space="preserve">     农村特困人员救助供养支出</t>
  </si>
  <si>
    <t>20824</t>
  </si>
  <si>
    <t xml:space="preserve">   补充道路交通事故社会救助基金</t>
  </si>
  <si>
    <t>2082401</t>
  </si>
  <si>
    <t xml:space="preserve">     交强险增值税补助基金支出</t>
  </si>
  <si>
    <t>2082402</t>
  </si>
  <si>
    <t xml:space="preserve">     交强险罚款收入补助基金支出</t>
  </si>
  <si>
    <t>20825</t>
  </si>
  <si>
    <t xml:space="preserve">   其他生活救助</t>
  </si>
  <si>
    <t>2082501</t>
  </si>
  <si>
    <t xml:space="preserve">     其他城市生活救助</t>
  </si>
  <si>
    <t>2082502</t>
  </si>
  <si>
    <t xml:space="preserve">     其他农村生活救助</t>
  </si>
  <si>
    <t>20826</t>
  </si>
  <si>
    <t xml:space="preserve">   财政对基本养老保险基金的补助</t>
  </si>
  <si>
    <t>2082601</t>
  </si>
  <si>
    <t xml:space="preserve">     财政对企业职工基本养老保险基金的补助</t>
  </si>
  <si>
    <t>2082602</t>
  </si>
  <si>
    <t xml:space="preserve">     财政对城乡居民基本养老保险基金的补助</t>
  </si>
  <si>
    <t>2082699</t>
  </si>
  <si>
    <t xml:space="preserve">     财政对其他基本养老保险基金的补助</t>
  </si>
  <si>
    <t>20827</t>
  </si>
  <si>
    <t xml:space="preserve">   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</si>
  <si>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</si>
  <si>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</si>
  <si>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</si>
  <si>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</si>
  <si>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</si>
  <si>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</si>
  <si>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2082799</t>
  </si>
  <si>
    <t xml:space="preserve">     其他财政对社会保险基金的补助</t>
  </si>
  <si>
    <t>20828</t>
  </si>
  <si>
    <t xml:space="preserve">   退役军人管理事务</t>
  </si>
  <si>
    <t>2082801</t>
  </si>
  <si>
    <t>2082802</t>
  </si>
  <si>
    <t>2082803</t>
  </si>
  <si>
    <t>2082804</t>
  </si>
  <si>
    <t xml:space="preserve">     拥军优属</t>
  </si>
  <si>
    <t>2082805</t>
  </si>
  <si>
    <t xml:space="preserve">     部队供应</t>
  </si>
  <si>
    <t>2082850</t>
  </si>
  <si>
    <t>2082899</t>
  </si>
  <si>
    <t xml:space="preserve">     其他退役军人事务管理支出</t>
  </si>
  <si>
    <t>20830</t>
  </si>
  <si>
    <t xml:space="preserve">     财政代缴社会保险费支出</t>
  </si>
  <si>
    <t>2083001</t>
  </si>
  <si>
    <t xml:space="preserve">     财政代缴城乡居民基本养老保险费支出</t>
  </si>
  <si>
    <t>2083099</t>
  </si>
  <si>
    <t xml:space="preserve">     财政代缴其他社会保险费支出</t>
  </si>
  <si>
    <t>20899</t>
  </si>
  <si>
    <t xml:space="preserve">   其他社会保障和就业支出</t>
  </si>
  <si>
    <t xml:space="preserve">      其他社会保障和就业支出</t>
  </si>
  <si>
    <t>208A</t>
  </si>
  <si>
    <t>208B</t>
  </si>
  <si>
    <t>市对下一般性转移支付补助（基本养老保险和低保）</t>
  </si>
  <si>
    <t>21001</t>
  </si>
  <si>
    <t xml:space="preserve">   卫生健康管理事务</t>
  </si>
  <si>
    <t>2100101</t>
  </si>
  <si>
    <t>2100102</t>
  </si>
  <si>
    <t>2100103</t>
  </si>
  <si>
    <t>2100199</t>
  </si>
  <si>
    <t xml:space="preserve">     其他卫生健康管理事务支出</t>
  </si>
  <si>
    <t>21002</t>
  </si>
  <si>
    <t xml:space="preserve">   公立医院</t>
  </si>
  <si>
    <t>2100201</t>
  </si>
  <si>
    <t xml:space="preserve">     综合医院</t>
  </si>
  <si>
    <t>2100202</t>
  </si>
  <si>
    <t xml:space="preserve">     中医（民族）医院</t>
  </si>
  <si>
    <t>2100203</t>
  </si>
  <si>
    <t xml:space="preserve">     传染病医院</t>
  </si>
  <si>
    <t>2100204</t>
  </si>
  <si>
    <t xml:space="preserve">     职业病防治医院</t>
  </si>
  <si>
    <t>2100205</t>
  </si>
  <si>
    <t xml:space="preserve">     精神病医院</t>
  </si>
  <si>
    <t>2100206</t>
  </si>
  <si>
    <t xml:space="preserve">     妇幼保健医院</t>
  </si>
  <si>
    <t>2100207</t>
  </si>
  <si>
    <t xml:space="preserve">     儿童医院</t>
  </si>
  <si>
    <t>2100208</t>
  </si>
  <si>
    <t xml:space="preserve">     其他专科医院</t>
  </si>
  <si>
    <t>2100209</t>
  </si>
  <si>
    <t xml:space="preserve">     福利医院</t>
  </si>
  <si>
    <t>2100210</t>
  </si>
  <si>
    <t xml:space="preserve">     行业医院</t>
  </si>
  <si>
    <t>2100211</t>
  </si>
  <si>
    <t xml:space="preserve">     处理医疗欠费</t>
  </si>
  <si>
    <t>2100212</t>
  </si>
  <si>
    <t xml:space="preserve">     康复医院</t>
  </si>
  <si>
    <t>2100299</t>
  </si>
  <si>
    <t xml:space="preserve">     其他公立医院支出</t>
  </si>
  <si>
    <t>21003</t>
  </si>
  <si>
    <t xml:space="preserve">   基层医疗卫生机构</t>
  </si>
  <si>
    <t>2100301</t>
  </si>
  <si>
    <t xml:space="preserve">     城市社区卫生机构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</si>
  <si>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</si>
  <si>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</si>
  <si>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</si>
  <si>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</si>
  <si>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</si>
  <si>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</si>
  <si>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</si>
  <si>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</si>
  <si>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</si>
  <si>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</si>
  <si>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</si>
  <si>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</si>
  <si>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2100404</t>
  </si>
  <si>
    <t xml:space="preserve">     精神卫生机构</t>
  </si>
  <si>
    <t>2100405</t>
  </si>
  <si>
    <t xml:space="preserve">     应急救治机构</t>
  </si>
  <si>
    <t>2100406</t>
  </si>
  <si>
    <t xml:space="preserve">     采供血机构</t>
  </si>
  <si>
    <t>2100407</t>
  </si>
  <si>
    <t xml:space="preserve">     其他专业公共卫生机构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</si>
  <si>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</si>
  <si>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</si>
  <si>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</si>
  <si>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</si>
  <si>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</si>
  <si>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</si>
  <si>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</si>
  <si>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</si>
  <si>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</si>
  <si>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 xml:space="preserve">   中医药</t>
  </si>
  <si>
    <t>2100601</t>
  </si>
  <si>
    <t xml:space="preserve">     中医（民族医）药专项</t>
  </si>
  <si>
    <t>2100699</t>
  </si>
  <si>
    <t xml:space="preserve">     其他中医药支出</t>
  </si>
  <si>
    <t>21007</t>
  </si>
  <si>
    <t xml:space="preserve">   计划生育事务</t>
  </si>
  <si>
    <t>2100716</t>
  </si>
  <si>
    <t xml:space="preserve">     计划生育机构</t>
  </si>
  <si>
    <t>2100717</t>
  </si>
  <si>
    <t xml:space="preserve">     计划生育服务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</si>
  <si>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</si>
  <si>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</si>
  <si>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</si>
  <si>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</si>
  <si>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</si>
  <si>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</si>
  <si>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</si>
  <si>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</si>
  <si>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</si>
  <si>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</si>
  <si>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</si>
  <si>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</si>
  <si>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</si>
  <si>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 xml:space="preserve">   财政对基本医疗保险基金的补助</t>
  </si>
  <si>
    <t>2101201</t>
  </si>
  <si>
    <t xml:space="preserve">     财政对职工基本医疗保险基金的补助</t>
  </si>
  <si>
    <t>2101202</t>
  </si>
  <si>
    <t xml:space="preserve">     财政对城乡居民基本医疗保险基金的补助</t>
  </si>
  <si>
    <t>2101299</t>
  </si>
  <si>
    <t xml:space="preserve">     财政对其他基本医疗保险基金的补助</t>
  </si>
  <si>
    <t>21013</t>
  </si>
  <si>
    <t xml:space="preserve">   医疗救助</t>
  </si>
  <si>
    <t>2101301</t>
  </si>
  <si>
    <t xml:space="preserve">     城乡医疗救助</t>
  </si>
  <si>
    <t>2101302</t>
  </si>
  <si>
    <t xml:space="preserve">     疾病应急救助</t>
  </si>
  <si>
    <t>2101399</t>
  </si>
  <si>
    <t xml:space="preserve">     其他医疗救助支出</t>
  </si>
  <si>
    <t>21014</t>
  </si>
  <si>
    <t xml:space="preserve">   优抚对象医疗</t>
  </si>
  <si>
    <t>2101401</t>
  </si>
  <si>
    <t xml:space="preserve">     优抚对象医疗补助</t>
  </si>
  <si>
    <t>2101499</t>
  </si>
  <si>
    <t xml:space="preserve">     其他优抚对象医疗支出</t>
  </si>
  <si>
    <t>21015</t>
  </si>
  <si>
    <t xml:space="preserve">   医疗保障管理事务</t>
  </si>
  <si>
    <t>2101501</t>
  </si>
  <si>
    <t>2101502</t>
  </si>
  <si>
    <t>2101503</t>
  </si>
  <si>
    <t>2101504</t>
  </si>
  <si>
    <t>2101505</t>
  </si>
  <si>
    <t xml:space="preserve">     医疗保障政策管理</t>
  </si>
  <si>
    <t>2101506</t>
  </si>
  <si>
    <t xml:space="preserve">     医疗保障经办事务</t>
  </si>
  <si>
    <t>2101550</t>
  </si>
  <si>
    <t>2101599</t>
  </si>
  <si>
    <t xml:space="preserve">     其他医疗保障管理事务支出</t>
  </si>
  <si>
    <t>21016</t>
  </si>
  <si>
    <t xml:space="preserve">   老龄卫生健康事务</t>
  </si>
  <si>
    <t>2101601</t>
  </si>
  <si>
    <t xml:space="preserve">     老龄卫生健康事务</t>
  </si>
  <si>
    <t>21099</t>
  </si>
  <si>
    <t xml:space="preserve">   其他卫生健康支出</t>
  </si>
  <si>
    <t xml:space="preserve">     其他卫生健康支出</t>
  </si>
  <si>
    <t>210A</t>
  </si>
  <si>
    <t>210B</t>
  </si>
  <si>
    <t>21101</t>
  </si>
  <si>
    <t xml:space="preserve">   环境保护管理事务</t>
  </si>
  <si>
    <t>2110101</t>
  </si>
  <si>
    <t>2110102</t>
  </si>
  <si>
    <t>2110103</t>
  </si>
  <si>
    <t>2110104</t>
  </si>
  <si>
    <t xml:space="preserve">     生态环境保护宣传</t>
  </si>
  <si>
    <t>2110105</t>
  </si>
  <si>
    <t xml:space="preserve">     环境保护法规、规划及标准</t>
  </si>
  <si>
    <t>2110106</t>
  </si>
  <si>
    <t xml:space="preserve">     生态环境国际合作及履约</t>
  </si>
  <si>
    <t>2110107</t>
  </si>
  <si>
    <t xml:space="preserve">     生态环境保护行政许可</t>
  </si>
  <si>
    <t>2110108</t>
  </si>
  <si>
    <t xml:space="preserve">     应对气候变化管理事务</t>
  </si>
  <si>
    <t>2110199</t>
  </si>
  <si>
    <t xml:space="preserve">     其他环境保护管理事务支出</t>
  </si>
  <si>
    <t>21102</t>
  </si>
  <si>
    <t xml:space="preserve">   环境监测与监察</t>
  </si>
  <si>
    <t>2110203</t>
  </si>
  <si>
    <t xml:space="preserve">     建设项目环评审查与监督</t>
  </si>
  <si>
    <t>2110204</t>
  </si>
  <si>
    <t xml:space="preserve">     核与辐射安全监督</t>
  </si>
  <si>
    <t>2110299</t>
  </si>
  <si>
    <t xml:space="preserve">     其他环境监测与监察支出</t>
  </si>
  <si>
    <t>21103</t>
  </si>
  <si>
    <t xml:space="preserve">   污染防治</t>
  </si>
  <si>
    <t>2110301</t>
  </si>
  <si>
    <t xml:space="preserve">     大气</t>
  </si>
  <si>
    <t>2110302</t>
  </si>
  <si>
    <t xml:space="preserve">     水体</t>
  </si>
  <si>
    <t>2110303</t>
  </si>
  <si>
    <t xml:space="preserve">     噪声</t>
  </si>
  <si>
    <t>2110304</t>
  </si>
  <si>
    <t xml:space="preserve">     固体废弃物与化学品</t>
  </si>
  <si>
    <t>2110305</t>
  </si>
  <si>
    <t xml:space="preserve">     放射源和放射性废物监管</t>
  </si>
  <si>
    <t>2110306</t>
  </si>
  <si>
    <t xml:space="preserve">     辐射</t>
  </si>
  <si>
    <t>2110307</t>
  </si>
  <si>
    <t xml:space="preserve">     土壤</t>
  </si>
  <si>
    <t>2110399</t>
  </si>
  <si>
    <t xml:space="preserve">     其他污染防治支出</t>
  </si>
  <si>
    <t>21104</t>
  </si>
  <si>
    <t xml:space="preserve">   自然生态保护</t>
  </si>
  <si>
    <t>2110401</t>
  </si>
  <si>
    <t xml:space="preserve">     生态保护</t>
  </si>
  <si>
    <t>2110402</t>
  </si>
  <si>
    <t xml:space="preserve">     农村环境保护</t>
  </si>
  <si>
    <t>2110404</t>
  </si>
  <si>
    <t xml:space="preserve">     生物及物种资源保护</t>
  </si>
  <si>
    <t>2110499</t>
  </si>
  <si>
    <t xml:space="preserve">     其他自然生态保护支出</t>
  </si>
  <si>
    <t>21105</t>
  </si>
  <si>
    <t xml:space="preserve">   天然林保护</t>
  </si>
  <si>
    <t>2110501</t>
  </si>
  <si>
    <t xml:space="preserve">     森林管护</t>
  </si>
  <si>
    <t>2110502</t>
  </si>
  <si>
    <t xml:space="preserve">     社会保险补助</t>
  </si>
  <si>
    <t>2110503</t>
  </si>
  <si>
    <t xml:space="preserve">     政策性社会性支出补助</t>
  </si>
  <si>
    <t>2110506</t>
  </si>
  <si>
    <t xml:space="preserve">     天然林保护工程建设</t>
  </si>
  <si>
    <t>2110507</t>
  </si>
  <si>
    <t xml:space="preserve">     停伐补助</t>
  </si>
  <si>
    <t>2110599</t>
  </si>
  <si>
    <t xml:space="preserve">     其他天然林保护支出</t>
  </si>
  <si>
    <t>21106</t>
  </si>
  <si>
    <t xml:space="preserve">   退耕还林还草</t>
  </si>
  <si>
    <t>2110602</t>
  </si>
  <si>
    <t xml:space="preserve">     退耕现金</t>
  </si>
  <si>
    <t>2110603</t>
  </si>
  <si>
    <t xml:space="preserve">     退耕还林粮食折现补贴</t>
  </si>
  <si>
    <t>2110604</t>
  </si>
  <si>
    <t xml:space="preserve">     退耕还林粮食费用补贴</t>
  </si>
  <si>
    <t>2110605</t>
  </si>
  <si>
    <t xml:space="preserve">     退耕还林工程建设</t>
  </si>
  <si>
    <t>2110699</t>
  </si>
  <si>
    <t xml:space="preserve">     其他退耕还林还草支出</t>
  </si>
  <si>
    <t>21107</t>
  </si>
  <si>
    <t xml:space="preserve">   风沙荒漠治理</t>
  </si>
  <si>
    <t>2110704</t>
  </si>
  <si>
    <t xml:space="preserve">     京津风沙源治理工程建设</t>
  </si>
  <si>
    <t>2110799</t>
  </si>
  <si>
    <t xml:space="preserve">     其他风沙荒漠治理支出</t>
  </si>
  <si>
    <t>21108</t>
  </si>
  <si>
    <t xml:space="preserve">   退牧还草</t>
  </si>
  <si>
    <t>2110804</t>
  </si>
  <si>
    <t xml:space="preserve">     退牧还草工程建设</t>
  </si>
  <si>
    <t>2110899</t>
  </si>
  <si>
    <t xml:space="preserve">     其他退牧还草支出</t>
  </si>
  <si>
    <t>21109</t>
  </si>
  <si>
    <t xml:space="preserve">   已垦草原退耕还草</t>
  </si>
  <si>
    <t xml:space="preserve">     已垦草原退耕还草</t>
  </si>
  <si>
    <t>21110</t>
  </si>
  <si>
    <t xml:space="preserve">   能源节约利用</t>
  </si>
  <si>
    <t xml:space="preserve">     能源节约利用</t>
  </si>
  <si>
    <t>21111</t>
  </si>
  <si>
    <t xml:space="preserve">   污染减排</t>
  </si>
  <si>
    <t>2111101</t>
  </si>
  <si>
    <t xml:space="preserve">     生态环境监测与信息</t>
  </si>
  <si>
    <t>2111102</t>
  </si>
  <si>
    <t xml:space="preserve">     生态环境执法监察</t>
  </si>
  <si>
    <t>2111103</t>
  </si>
  <si>
    <t xml:space="preserve">     减排专项支出</t>
  </si>
  <si>
    <t>2111104</t>
  </si>
  <si>
    <t xml:space="preserve">     清洁生产专项支出</t>
  </si>
  <si>
    <t>2111199</t>
  </si>
  <si>
    <t xml:space="preserve">     其他污染减排支出</t>
  </si>
  <si>
    <t>21112</t>
  </si>
  <si>
    <t xml:space="preserve">   可再生能源</t>
  </si>
  <si>
    <t>2111201</t>
  </si>
  <si>
    <t xml:space="preserve">     可再生能源</t>
  </si>
  <si>
    <t>21113</t>
  </si>
  <si>
    <t xml:space="preserve">   循环经济</t>
  </si>
  <si>
    <t>2111301</t>
  </si>
  <si>
    <t xml:space="preserve">     循环经济</t>
  </si>
  <si>
    <t>21114</t>
  </si>
  <si>
    <t xml:space="preserve">   能源管理事务</t>
  </si>
  <si>
    <t>2111401</t>
  </si>
  <si>
    <t>2111402</t>
  </si>
  <si>
    <t>2111403</t>
  </si>
  <si>
    <t>2111404</t>
  </si>
  <si>
    <t xml:space="preserve">     能源预测预警</t>
  </si>
  <si>
    <t>2111405</t>
  </si>
  <si>
    <t xml:space="preserve">     能源战略规划与实施</t>
  </si>
  <si>
    <t>2111406</t>
  </si>
  <si>
    <t xml:space="preserve">     能源科技装备</t>
  </si>
  <si>
    <t>2111407</t>
  </si>
  <si>
    <t xml:space="preserve">     能源行业管理</t>
  </si>
  <si>
    <t>2111408</t>
  </si>
  <si>
    <t xml:space="preserve">     能源管理</t>
  </si>
  <si>
    <t>2111409</t>
  </si>
  <si>
    <t xml:space="preserve">     石油储备发展管理</t>
  </si>
  <si>
    <t>2111410</t>
  </si>
  <si>
    <t xml:space="preserve">     能源调查</t>
  </si>
  <si>
    <t>2111411</t>
  </si>
  <si>
    <t>2111413</t>
  </si>
  <si>
    <t xml:space="preserve">     农村电网建设</t>
  </si>
  <si>
    <t>2111450</t>
  </si>
  <si>
    <t>2111499</t>
  </si>
  <si>
    <t xml:space="preserve">     其他能源管理事务支出</t>
  </si>
  <si>
    <t>21199</t>
  </si>
  <si>
    <t xml:space="preserve">   其他节能环保支出</t>
  </si>
  <si>
    <t>2119999</t>
  </si>
  <si>
    <t xml:space="preserve">     其他节能环保支出</t>
  </si>
  <si>
    <t>211A</t>
  </si>
  <si>
    <t>21201</t>
  </si>
  <si>
    <t xml:space="preserve">   城乡社区管理事务</t>
  </si>
  <si>
    <t>2120101</t>
  </si>
  <si>
    <t>2120102</t>
  </si>
  <si>
    <t>2120103</t>
  </si>
  <si>
    <t>2120104</t>
  </si>
  <si>
    <t xml:space="preserve">     城管执法</t>
  </si>
  <si>
    <t>2120105</t>
  </si>
  <si>
    <t xml:space="preserve">     工程建设标准规范编制与监管</t>
  </si>
  <si>
    <t>2120106</t>
  </si>
  <si>
    <t xml:space="preserve">     工程建设管理</t>
  </si>
  <si>
    <t>2120107</t>
  </si>
  <si>
    <t xml:space="preserve">     市政公用行业市场监管</t>
  </si>
  <si>
    <t>2120109</t>
  </si>
  <si>
    <t xml:space="preserve">     住宅建设与房地产市场监管</t>
  </si>
  <si>
    <t>2120110</t>
  </si>
  <si>
    <t xml:space="preserve">     执业资格注册、资质审查</t>
  </si>
  <si>
    <t>2120199</t>
  </si>
  <si>
    <t xml:space="preserve">     其他城乡社区管理事务支出</t>
  </si>
  <si>
    <t>21202</t>
  </si>
  <si>
    <t xml:space="preserve">   城乡社区规划与管理</t>
  </si>
  <si>
    <t xml:space="preserve">     城乡社区规划与管理</t>
  </si>
  <si>
    <t>21203</t>
  </si>
  <si>
    <t xml:space="preserve">   城乡社区公共设施</t>
  </si>
  <si>
    <t>2120303</t>
  </si>
  <si>
    <t xml:space="preserve">     小城镇基础设施建设</t>
  </si>
  <si>
    <t>2120399</t>
  </si>
  <si>
    <t xml:space="preserve">     其他城乡社区公共设施支出</t>
  </si>
  <si>
    <t>21205</t>
  </si>
  <si>
    <t xml:space="preserve">   城乡社区环境卫生</t>
  </si>
  <si>
    <t xml:space="preserve">     城乡社区环境卫生</t>
  </si>
  <si>
    <t>21206</t>
  </si>
  <si>
    <t xml:space="preserve">   建设市场管理与监督</t>
  </si>
  <si>
    <t xml:space="preserve">     建设市场管理与监督</t>
  </si>
  <si>
    <t>21299</t>
  </si>
  <si>
    <t xml:space="preserve">   其他城乡社区支出</t>
  </si>
  <si>
    <t xml:space="preserve">     其他城乡社区支出</t>
  </si>
  <si>
    <t>212A</t>
  </si>
  <si>
    <t>21301</t>
  </si>
  <si>
    <t xml:space="preserve">   农业农村</t>
  </si>
  <si>
    <t>2130101</t>
  </si>
  <si>
    <t>2130102</t>
  </si>
  <si>
    <t>2130103</t>
  </si>
  <si>
    <t>2130104</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</si>
  <si>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</si>
  <si>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</si>
  <si>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</si>
  <si>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</si>
  <si>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</si>
  <si>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</si>
  <si>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</si>
  <si>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</si>
  <si>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</si>
  <si>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</si>
  <si>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</si>
  <si>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</si>
  <si>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</si>
  <si>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行业业务管理</t>
  </si>
  <si>
    <t>2130114</t>
  </si>
  <si>
    <t xml:space="preserve">     对外交流与合作</t>
  </si>
  <si>
    <t>2130119</t>
  </si>
  <si>
    <t xml:space="preserve">     防灾救灾</t>
  </si>
  <si>
    <t>2130120</t>
  </si>
  <si>
    <t xml:space="preserve">     稳定农民收入补贴</t>
  </si>
  <si>
    <t>2130121</t>
  </si>
  <si>
    <t xml:space="preserve">     农业结构调整补贴</t>
  </si>
  <si>
    <t>2130122</t>
  </si>
  <si>
    <t xml:space="preserve">     农业生产发展</t>
  </si>
  <si>
    <t>2130124</t>
  </si>
  <si>
    <t xml:space="preserve">     农村合作经济</t>
  </si>
  <si>
    <t>2130125</t>
  </si>
  <si>
    <t xml:space="preserve">     农产品加工与促销</t>
  </si>
  <si>
    <t>2130126</t>
  </si>
  <si>
    <t xml:space="preserve">     农村社会事业</t>
  </si>
  <si>
    <t>2130135</t>
  </si>
  <si>
    <t xml:space="preserve">     农业资源保护修复与利用</t>
  </si>
  <si>
    <t>2130142</t>
  </si>
  <si>
    <t xml:space="preserve">     农村道路建设</t>
  </si>
  <si>
    <t>2130148</t>
  </si>
  <si>
    <t xml:space="preserve">     成品油价格改革对渔业的补贴</t>
  </si>
  <si>
    <t>2130152</t>
  </si>
  <si>
    <t xml:space="preserve">     对高校毕业生到基层任职补助</t>
  </si>
  <si>
    <t>2130153</t>
  </si>
  <si>
    <t xml:space="preserve">     农田建设</t>
  </si>
  <si>
    <t>2130199</t>
  </si>
  <si>
    <t xml:space="preserve">     其他农业农村支出</t>
  </si>
  <si>
    <t>21302</t>
  </si>
  <si>
    <t xml:space="preserve">   林业和草原</t>
  </si>
  <si>
    <t>2130201</t>
  </si>
  <si>
    <t>2130202</t>
  </si>
  <si>
    <t>2130203</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</si>
  <si>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</si>
  <si>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</si>
  <si>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</si>
  <si>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</si>
  <si>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</si>
  <si>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</si>
  <si>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</si>
  <si>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</si>
  <si>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</si>
  <si>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</si>
  <si>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2130210</t>
  </si>
  <si>
    <t xml:space="preserve">     自然保护区等管理</t>
  </si>
  <si>
    <t>2130211</t>
  </si>
  <si>
    <t xml:space="preserve">     动植物保护</t>
  </si>
  <si>
    <t>2130212</t>
  </si>
  <si>
    <t xml:space="preserve">     湿地保护</t>
  </si>
  <si>
    <t>2130213</t>
  </si>
  <si>
    <t xml:space="preserve">     执法与监督</t>
  </si>
  <si>
    <t>2130217</t>
  </si>
  <si>
    <t xml:space="preserve">     防沙治沙</t>
  </si>
  <si>
    <t>2130220</t>
  </si>
  <si>
    <t xml:space="preserve">     对外合作与交流</t>
  </si>
  <si>
    <t>2130221</t>
  </si>
  <si>
    <t xml:space="preserve">     产业化管理</t>
  </si>
  <si>
    <t>2130223</t>
  </si>
  <si>
    <t xml:space="preserve">     信息管理</t>
  </si>
  <si>
    <t>2130226</t>
  </si>
  <si>
    <t xml:space="preserve">     林区公共支出</t>
  </si>
  <si>
    <t>2130227</t>
  </si>
  <si>
    <t xml:space="preserve">     贷款贴息</t>
  </si>
  <si>
    <t>2130232</t>
  </si>
  <si>
    <t xml:space="preserve">     成品油价格改革对林业的补贴</t>
  </si>
  <si>
    <t>2130234</t>
  </si>
  <si>
    <t xml:space="preserve">     林业草原防灾减灾</t>
  </si>
  <si>
    <t>2130235</t>
  </si>
  <si>
    <t xml:space="preserve">     国家公园</t>
  </si>
  <si>
    <t>2130236</t>
  </si>
  <si>
    <t xml:space="preserve">     草原管理</t>
  </si>
  <si>
    <t>2130237</t>
  </si>
  <si>
    <t>2130299</t>
  </si>
  <si>
    <t xml:space="preserve">     其他林业和草原支出</t>
  </si>
  <si>
    <t>21303</t>
  </si>
  <si>
    <t xml:space="preserve">   水利</t>
  </si>
  <si>
    <t>2130301</t>
  </si>
  <si>
    <t>2130302</t>
  </si>
  <si>
    <t>2130303</t>
  </si>
  <si>
    <t>2130304</t>
  </si>
  <si>
    <t xml:space="preserve">     水利行业业务管理</t>
  </si>
  <si>
    <t>2130305</t>
  </si>
  <si>
    <t xml:space="preserve">     水利工程建设</t>
  </si>
  <si>
    <t>2130306</t>
  </si>
  <si>
    <t xml:space="preserve">     水利工程运行与维护</t>
  </si>
  <si>
    <t>2130307</t>
  </si>
  <si>
    <t xml:space="preserve">     长江黄河等流域管理</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</si>
  <si>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</si>
  <si>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</si>
  <si>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</si>
  <si>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</si>
  <si>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</si>
  <si>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</si>
  <si>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</si>
  <si>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</si>
  <si>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</si>
  <si>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</si>
  <si>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</si>
  <si>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</si>
  <si>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</si>
  <si>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</si>
  <si>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</si>
  <si>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</si>
  <si>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</si>
  <si>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农村水利</t>
  </si>
  <si>
    <t>2130317</t>
  </si>
  <si>
    <t xml:space="preserve">     水利技术推广</t>
  </si>
  <si>
    <t>2130318</t>
  </si>
  <si>
    <t xml:space="preserve">     国际河流治理与管理</t>
  </si>
  <si>
    <t>2130319</t>
  </si>
  <si>
    <t xml:space="preserve">     江河湖库水系综合整治</t>
  </si>
  <si>
    <t>2130321</t>
  </si>
  <si>
    <t xml:space="preserve">     大中型水库移民后期扶持专项支出</t>
  </si>
  <si>
    <t>2130322</t>
  </si>
  <si>
    <t xml:space="preserve">     水利安全监督</t>
  </si>
  <si>
    <t>2130333</t>
  </si>
  <si>
    <t>2130334</t>
  </si>
  <si>
    <t xml:space="preserve">     水利建设征地及移民支出</t>
  </si>
  <si>
    <t>2130335</t>
  </si>
  <si>
    <t xml:space="preserve">     农村人畜饮水</t>
  </si>
  <si>
    <t>2130336</t>
  </si>
  <si>
    <t xml:space="preserve">     南水北调工程建设</t>
  </si>
  <si>
    <t>2130337</t>
  </si>
  <si>
    <t xml:space="preserve">     南水北调工程管理</t>
  </si>
  <si>
    <t>2130399</t>
  </si>
  <si>
    <t xml:space="preserve">     其他水利支出</t>
  </si>
  <si>
    <t>21305</t>
  </si>
  <si>
    <t xml:space="preserve">   扶贫</t>
  </si>
  <si>
    <t>2130501</t>
  </si>
  <si>
    <t>2130502</t>
  </si>
  <si>
    <t>2130503</t>
  </si>
  <si>
    <t>2130504</t>
  </si>
  <si>
    <t xml:space="preserve">     农村基础设施建设</t>
  </si>
  <si>
    <t>2130505</t>
  </si>
  <si>
    <t xml:space="preserve">     生产发展</t>
  </si>
  <si>
    <t>2130506</t>
  </si>
  <si>
    <t xml:space="preserve">     社会发展</t>
  </si>
  <si>
    <t>2130507</t>
  </si>
  <si>
    <t xml:space="preserve">     扶贫贷款奖补和贴息</t>
  </si>
  <si>
    <t>2130508</t>
  </si>
  <si>
    <t xml:space="preserve">     “三西”农业建设专项补助</t>
  </si>
  <si>
    <t>2130550</t>
  </si>
  <si>
    <t xml:space="preserve">     扶贫事业机构</t>
  </si>
  <si>
    <t>2130599</t>
  </si>
  <si>
    <t xml:space="preserve">     其他扶贫支出</t>
  </si>
  <si>
    <t>21307</t>
  </si>
  <si>
    <t xml:space="preserve">   农村综合改革</t>
  </si>
  <si>
    <t>2130701</t>
  </si>
  <si>
    <t xml:space="preserve">     对村级公益事业建设的补助</t>
  </si>
  <si>
    <t>2130704</t>
  </si>
  <si>
    <t xml:space="preserve">     国有农场办社会职能改革补助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</si>
  <si>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</si>
  <si>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</si>
  <si>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</si>
  <si>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</si>
  <si>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</si>
  <si>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</si>
  <si>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</si>
  <si>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</si>
  <si>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</si>
  <si>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 xml:space="preserve">   普惠金融发展支出</t>
  </si>
  <si>
    <t>2130801</t>
  </si>
  <si>
    <t xml:space="preserve">     支持农村金融机构</t>
  </si>
  <si>
    <t>2130802</t>
  </si>
  <si>
    <t xml:space="preserve">     涉农贷款增量奖励</t>
  </si>
  <si>
    <t>2130803</t>
  </si>
  <si>
    <t xml:space="preserve">     农业保险保费补贴</t>
  </si>
  <si>
    <t>2130804</t>
  </si>
  <si>
    <t xml:space="preserve">     创业担保贷款贴息</t>
  </si>
  <si>
    <t>2130805</t>
  </si>
  <si>
    <t xml:space="preserve">     补充创业担保贷款基金</t>
  </si>
  <si>
    <t>2130899</t>
  </si>
  <si>
    <t xml:space="preserve">     其他普惠金融发展支出</t>
  </si>
  <si>
    <t>21309</t>
  </si>
  <si>
    <t xml:space="preserve">   目标价格补贴</t>
  </si>
  <si>
    <t>2130901</t>
  </si>
  <si>
    <t xml:space="preserve">     棉花目标价格补贴</t>
  </si>
  <si>
    <t>2130999</t>
  </si>
  <si>
    <t xml:space="preserve">     其他目标价格补贴</t>
  </si>
  <si>
    <t>21399</t>
  </si>
  <si>
    <t xml:space="preserve">   其他农林水支出</t>
  </si>
  <si>
    <t>2139901</t>
  </si>
  <si>
    <t xml:space="preserve">     化解其他公益性乡村债务支出</t>
  </si>
  <si>
    <t>2139999</t>
  </si>
  <si>
    <t xml:space="preserve">     其他农林水支出</t>
  </si>
  <si>
    <t>213A</t>
  </si>
  <si>
    <t>213B</t>
  </si>
  <si>
    <t>市对下一般性转移支付补助（农村综合改革）</t>
  </si>
  <si>
    <t>21401</t>
  </si>
  <si>
    <t xml:space="preserve">   公路水路运输</t>
  </si>
  <si>
    <t>2140101</t>
  </si>
  <si>
    <t>2140102</t>
  </si>
  <si>
    <t>2140103</t>
  </si>
  <si>
    <t>2140104</t>
  </si>
  <si>
    <t xml:space="preserve">     公路建设</t>
  </si>
  <si>
    <t>2140106</t>
  </si>
  <si>
    <t xml:space="preserve">     公路养护</t>
  </si>
  <si>
    <t>2140109</t>
  </si>
  <si>
    <t xml:space="preserve">     交通运输信息化建设</t>
  </si>
  <si>
    <t>2140110</t>
  </si>
  <si>
    <t xml:space="preserve">     公路和运输安全</t>
  </si>
  <si>
    <t>2140111</t>
  </si>
  <si>
    <t xml:space="preserve">     公路还贷专项</t>
  </si>
  <si>
    <t>2140112</t>
  </si>
  <si>
    <t xml:space="preserve">     公路运输管理</t>
  </si>
  <si>
    <t>2140114</t>
  </si>
  <si>
    <t xml:space="preserve">     公路和运输技术标准化建设</t>
  </si>
  <si>
    <t>2140122</t>
  </si>
  <si>
    <t xml:space="preserve">     港口设施</t>
  </si>
  <si>
    <t>2140123</t>
  </si>
  <si>
    <t xml:space="preserve">     航道维护</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</si>
  <si>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</si>
  <si>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</si>
  <si>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</si>
  <si>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</si>
  <si>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</si>
  <si>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</si>
  <si>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</si>
  <si>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</si>
  <si>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</si>
  <si>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</si>
  <si>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</si>
  <si>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</si>
  <si>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</si>
  <si>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</si>
  <si>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</si>
  <si>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</si>
  <si>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2140139</t>
  </si>
  <si>
    <t xml:space="preserve">     取消政府还贷二级公路收费专项支出</t>
  </si>
  <si>
    <t>2140199</t>
  </si>
  <si>
    <t xml:space="preserve">     其他公路水路运输支出</t>
  </si>
  <si>
    <t>21402</t>
  </si>
  <si>
    <t xml:space="preserve">   铁路运输</t>
  </si>
  <si>
    <t>2140201</t>
  </si>
  <si>
    <t>2140202</t>
  </si>
  <si>
    <t>2140203</t>
  </si>
  <si>
    <t>2140204</t>
  </si>
  <si>
    <t xml:space="preserve">     铁路路网建设</t>
  </si>
  <si>
    <t>2140205</t>
  </si>
  <si>
    <t xml:space="preserve">     铁路还贷专项</t>
  </si>
  <si>
    <t>2140206</t>
  </si>
  <si>
    <t xml:space="preserve">     铁路安全</t>
  </si>
  <si>
    <t>2140207</t>
  </si>
  <si>
    <t xml:space="preserve">     铁路专项运输</t>
  </si>
  <si>
    <t>2140208</t>
  </si>
  <si>
    <t xml:space="preserve">     行业监管</t>
  </si>
  <si>
    <t>2140299</t>
  </si>
  <si>
    <t xml:space="preserve">     其他铁路运输支出</t>
  </si>
  <si>
    <t>21403</t>
  </si>
  <si>
    <t xml:space="preserve">   民用航空运输</t>
  </si>
  <si>
    <t>2140301</t>
  </si>
  <si>
    <t>2140302</t>
  </si>
  <si>
    <t>2140303</t>
  </si>
  <si>
    <t>2140304</t>
  </si>
  <si>
    <t xml:space="preserve">     机场建设</t>
  </si>
  <si>
    <t>2140305</t>
  </si>
  <si>
    <t xml:space="preserve">     空管系统建设</t>
  </si>
  <si>
    <t>2140306</t>
  </si>
  <si>
    <t xml:space="preserve">     民航还贷专项支出</t>
  </si>
  <si>
    <t>2140307</t>
  </si>
  <si>
    <t xml:space="preserve">     民用航空安全</t>
  </si>
  <si>
    <t>2140308</t>
  </si>
  <si>
    <t xml:space="preserve">     民航专项运输</t>
  </si>
  <si>
    <t>2140399</t>
  </si>
  <si>
    <t xml:space="preserve">     其他民用航空运输支出</t>
  </si>
  <si>
    <t>21404</t>
  </si>
  <si>
    <t xml:space="preserve">   成品油价格改革对交通运输的补贴</t>
  </si>
  <si>
    <t>2140401</t>
  </si>
  <si>
    <t xml:space="preserve">     对城市公交的补贴</t>
  </si>
  <si>
    <t>2140402</t>
  </si>
  <si>
    <t xml:space="preserve">     对农村道路客运的补贴</t>
  </si>
  <si>
    <t>2140403</t>
  </si>
  <si>
    <t xml:space="preserve">     对出租车的补贴</t>
  </si>
  <si>
    <t>2140499</t>
  </si>
  <si>
    <t xml:space="preserve">     成品油价格改革补贴其他支出</t>
  </si>
  <si>
    <t>21405</t>
  </si>
  <si>
    <t xml:space="preserve">   邮政业支出</t>
  </si>
  <si>
    <t>2140501</t>
  </si>
  <si>
    <t>2140502</t>
  </si>
  <si>
    <t>2140503</t>
  </si>
  <si>
    <t>2140504</t>
  </si>
  <si>
    <t>2140505</t>
  </si>
  <si>
    <t xml:space="preserve">     邮政普遍服务与特殊服务</t>
  </si>
  <si>
    <t>2140599</t>
  </si>
  <si>
    <t xml:space="preserve">     其他邮政业支出</t>
  </si>
  <si>
    <t>21406</t>
  </si>
  <si>
    <t xml:space="preserve">   车辆购置税支出</t>
  </si>
  <si>
    <t>2140601</t>
  </si>
  <si>
    <t xml:space="preserve">     车辆购置税用于公路等基础设施建设支出</t>
  </si>
  <si>
    <t>2140602</t>
  </si>
  <si>
    <t xml:space="preserve">     车辆购置税用于农村公路建设支出</t>
  </si>
  <si>
    <t>2140603</t>
  </si>
  <si>
    <t xml:space="preserve">     车辆购置税用于老旧汽车报废更新补贴</t>
  </si>
  <si>
    <t>2140699</t>
  </si>
  <si>
    <t xml:space="preserve">     车辆购置税其他支出</t>
  </si>
  <si>
    <t>21499</t>
  </si>
  <si>
    <t xml:space="preserve">   其他交通运输支出</t>
  </si>
  <si>
    <t>2149901</t>
  </si>
  <si>
    <t xml:space="preserve">     公共交通运营补助</t>
  </si>
  <si>
    <t>2149999</t>
  </si>
  <si>
    <t xml:space="preserve">     其他交通运输支出</t>
  </si>
  <si>
    <t>214A</t>
  </si>
  <si>
    <t>21501</t>
  </si>
  <si>
    <t xml:space="preserve">   资源勘探开发</t>
  </si>
  <si>
    <t>2150101</t>
  </si>
  <si>
    <t>2150102</t>
  </si>
  <si>
    <t>2150103</t>
  </si>
  <si>
    <t>2150104</t>
  </si>
  <si>
    <t xml:space="preserve">     煤炭勘探开采和洗选</t>
  </si>
  <si>
    <t>2150105</t>
  </si>
  <si>
    <t xml:space="preserve">     石油和天然气勘探开采</t>
  </si>
  <si>
    <t>2150106</t>
  </si>
  <si>
    <t xml:space="preserve">     黑色金属矿勘探和采选</t>
  </si>
  <si>
    <t>2150107</t>
  </si>
  <si>
    <t xml:space="preserve">     有色金属矿勘探和采选</t>
  </si>
  <si>
    <t>2150108</t>
  </si>
  <si>
    <t xml:space="preserve">     非金属矿勘探和采选</t>
  </si>
  <si>
    <t>2150199</t>
  </si>
  <si>
    <t xml:space="preserve">     其他资源勘探业支出</t>
  </si>
  <si>
    <t>21502</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</si>
  <si>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</si>
  <si>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</si>
  <si>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</si>
  <si>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</si>
  <si>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</si>
  <si>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</si>
  <si>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</si>
  <si>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</si>
  <si>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</si>
  <si>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</si>
  <si>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</si>
  <si>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</si>
  <si>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</si>
  <si>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</si>
  <si>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</si>
  <si>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</si>
  <si>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</si>
  <si>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</si>
  <si>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</si>
  <si>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</si>
  <si>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</si>
  <si>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</si>
  <si>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</si>
  <si>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</si>
  <si>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</si>
  <si>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</si>
  <si>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</si>
  <si>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</si>
  <si>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21503</t>
  </si>
  <si>
    <t xml:space="preserve">   建筑业</t>
  </si>
  <si>
    <t>2150301</t>
  </si>
  <si>
    <t>2150302</t>
  </si>
  <si>
    <t>2150303</t>
  </si>
  <si>
    <t>2150399</t>
  </si>
  <si>
    <t xml:space="preserve">     其他建筑业支出</t>
  </si>
  <si>
    <t>21505</t>
  </si>
  <si>
    <t xml:space="preserve">   工业和信息产业监管</t>
  </si>
  <si>
    <t>2150501</t>
  </si>
  <si>
    <t>2150502</t>
  </si>
  <si>
    <t>2150503</t>
  </si>
  <si>
    <t>2150505</t>
  </si>
  <si>
    <t xml:space="preserve">     战备应急</t>
  </si>
  <si>
    <t>2150506</t>
  </si>
  <si>
    <t xml:space="preserve">     信息安全建设</t>
  </si>
  <si>
    <t>2150507</t>
  </si>
  <si>
    <t xml:space="preserve">     专用通信</t>
  </si>
  <si>
    <t>2150508</t>
  </si>
  <si>
    <t xml:space="preserve">     无线电及信息通信监管</t>
  </si>
  <si>
    <t>2150509</t>
  </si>
  <si>
    <t xml:space="preserve">     工业和信息产业战略研究与标准制定</t>
  </si>
  <si>
    <t>2150510</t>
  </si>
  <si>
    <t xml:space="preserve">     工业和信息产业支持</t>
  </si>
  <si>
    <t>2150511</t>
  </si>
  <si>
    <t xml:space="preserve">     电子专项工程</t>
  </si>
  <si>
    <t>2150513</t>
  </si>
  <si>
    <t>2150515</t>
  </si>
  <si>
    <t xml:space="preserve">     技术基础研究</t>
  </si>
  <si>
    <t xml:space="preserve">     工程建设及运行维护</t>
  </si>
  <si>
    <t xml:space="preserve">     产业发展</t>
  </si>
  <si>
    <t>2150599</t>
  </si>
  <si>
    <t xml:space="preserve">     其他工业和信息产业监管支出</t>
  </si>
  <si>
    <t>21507</t>
  </si>
  <si>
    <t xml:space="preserve">   国有资产监管</t>
  </si>
  <si>
    <t>2150701</t>
  </si>
  <si>
    <t>2150702</t>
  </si>
  <si>
    <t>2150703</t>
  </si>
  <si>
    <t>2150704</t>
  </si>
  <si>
    <t xml:space="preserve">     国有企业监事会专项</t>
  </si>
  <si>
    <t>2150705</t>
  </si>
  <si>
    <t xml:space="preserve">     中央企业专项管理</t>
  </si>
  <si>
    <t>2150799</t>
  </si>
  <si>
    <t xml:space="preserve">     其他国有资产监管支出</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</si>
  <si>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</si>
  <si>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</si>
  <si>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</si>
  <si>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</si>
  <si>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</si>
  <si>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</si>
  <si>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</si>
  <si>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</si>
  <si>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</si>
  <si>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 xml:space="preserve">     减免房租补贴</t>
  </si>
  <si>
    <t>2150899</t>
  </si>
  <si>
    <t xml:space="preserve">     其他支持中小企业发展和管理支出</t>
  </si>
  <si>
    <t>21599</t>
  </si>
  <si>
    <t xml:space="preserve">   其他资源勘探工业信息等支出</t>
  </si>
  <si>
    <t>2159901</t>
  </si>
  <si>
    <t xml:space="preserve">     黄金事务</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</si>
  <si>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</si>
  <si>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</si>
  <si>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</si>
  <si>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</si>
  <si>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</si>
  <si>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</si>
  <si>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</si>
  <si>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其他资源勘探工业信息等支出</t>
  </si>
  <si>
    <t>215A</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</si>
  <si>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</si>
  <si>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</si>
  <si>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</si>
  <si>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</si>
  <si>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</si>
  <si>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</si>
  <si>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</si>
  <si>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</si>
  <si>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</si>
  <si>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</si>
  <si>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民贸企业补贴</t>
  </si>
  <si>
    <t>2160219</t>
  </si>
  <si>
    <t xml:space="preserve">     民贸民品贷款贴息</t>
  </si>
  <si>
    <t>2160250</t>
  </si>
  <si>
    <t>2160299</t>
  </si>
  <si>
    <t xml:space="preserve">     其他商业流通事务支出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</si>
  <si>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</si>
  <si>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</si>
  <si>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</si>
  <si>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</si>
  <si>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</si>
  <si>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</si>
  <si>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</si>
  <si>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</si>
  <si>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</si>
  <si>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</si>
  <si>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t>
  </si>
  <si>
    <t>2169901</t>
  </si>
  <si>
    <t xml:space="preserve">     服务业基础设施建设</t>
  </si>
  <si>
    <t>2169999</t>
  </si>
  <si>
    <t xml:space="preserve">     其他商业服务业等支出</t>
  </si>
  <si>
    <t>216A</t>
  </si>
  <si>
    <t>21701</t>
  </si>
  <si>
    <t xml:space="preserve">   金融部门行政支出</t>
  </si>
  <si>
    <t>2170101</t>
  </si>
  <si>
    <t>2170102</t>
  </si>
  <si>
    <t>2170103</t>
  </si>
  <si>
    <t>2170104</t>
  </si>
  <si>
    <t xml:space="preserve">     安全防卫</t>
  </si>
  <si>
    <t>2170150</t>
  </si>
  <si>
    <t>2170199</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</si>
  <si>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</si>
  <si>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</si>
  <si>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</si>
  <si>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</si>
  <si>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</si>
  <si>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</si>
  <si>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</si>
  <si>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</si>
  <si>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</si>
  <si>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</si>
  <si>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</si>
  <si>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21703</t>
  </si>
  <si>
    <t xml:space="preserve">   金融发展支出</t>
  </si>
  <si>
    <t>2170301</t>
  </si>
  <si>
    <t xml:space="preserve">     政策性银行亏损补贴</t>
  </si>
  <si>
    <t>2170302</t>
  </si>
  <si>
    <t xml:space="preserve">     利息费用补贴支出</t>
  </si>
  <si>
    <t>2170303</t>
  </si>
  <si>
    <t xml:space="preserve">     补充资本金</t>
  </si>
  <si>
    <t>2170304</t>
  </si>
  <si>
    <t xml:space="preserve">     风险基金补助</t>
  </si>
  <si>
    <t>2170399</t>
  </si>
  <si>
    <t xml:space="preserve">     其他金融发展支出</t>
  </si>
  <si>
    <t>21799</t>
  </si>
  <si>
    <t xml:space="preserve">   其他金融支出</t>
  </si>
  <si>
    <t xml:space="preserve">     重点企业贷款贴息</t>
  </si>
  <si>
    <t>217A</t>
  </si>
  <si>
    <t>21901</t>
  </si>
  <si>
    <t xml:space="preserve">   一般公共服务</t>
  </si>
  <si>
    <t>21902</t>
  </si>
  <si>
    <t xml:space="preserve">   教育</t>
  </si>
  <si>
    <t>21903</t>
  </si>
  <si>
    <t xml:space="preserve">   文化体育与传媒</t>
  </si>
  <si>
    <t>21904</t>
  </si>
  <si>
    <t xml:space="preserve">   医疗卫生</t>
  </si>
  <si>
    <t>21905</t>
  </si>
  <si>
    <t xml:space="preserve">   节能环保</t>
  </si>
  <si>
    <t>21906</t>
  </si>
  <si>
    <t xml:space="preserve">   农业</t>
  </si>
  <si>
    <t>21907</t>
  </si>
  <si>
    <t xml:space="preserve">   交通运输</t>
  </si>
  <si>
    <t>21908</t>
  </si>
  <si>
    <t xml:space="preserve">   住房保障</t>
  </si>
  <si>
    <t>21999</t>
  </si>
  <si>
    <t xml:space="preserve">   其他支出</t>
  </si>
  <si>
    <t>22001</t>
  </si>
  <si>
    <t xml:space="preserve">   自然资源事务</t>
  </si>
  <si>
    <t>2200101</t>
  </si>
  <si>
    <t>2200102</t>
  </si>
  <si>
    <t>2200103</t>
  </si>
  <si>
    <t>2200104</t>
  </si>
  <si>
    <t xml:space="preserve">     自然资源规划及管理</t>
  </si>
  <si>
    <t>2200106</t>
  </si>
  <si>
    <t xml:space="preserve">     自然资源利用与保护</t>
  </si>
  <si>
    <t>2200107</t>
  </si>
  <si>
    <t xml:space="preserve">     自然资源社会公益服务</t>
  </si>
  <si>
    <t>2200108</t>
  </si>
  <si>
    <t xml:space="preserve">     自然资源行业业务管理</t>
  </si>
  <si>
    <t>2200109</t>
  </si>
  <si>
    <t xml:space="preserve">     自然资源调查与确权登记</t>
  </si>
  <si>
    <t>2200112</t>
  </si>
  <si>
    <t xml:space="preserve">     土地资源储备支出</t>
  </si>
  <si>
    <t>2200113</t>
  </si>
  <si>
    <t xml:space="preserve">     地质矿产资源与环境调查</t>
  </si>
  <si>
    <t>2200114</t>
  </si>
  <si>
    <t xml:space="preserve">     地质勘查与矿产资源管理</t>
  </si>
  <si>
    <t>2200115</t>
  </si>
  <si>
    <t xml:space="preserve">     地质转产项目财政贴息</t>
  </si>
  <si>
    <t>2200116</t>
  </si>
  <si>
    <t xml:space="preserve">     国外风险勘查</t>
  </si>
  <si>
    <t>2200119</t>
  </si>
  <si>
    <t xml:space="preserve">     地质勘查基金（周转金）支出</t>
  </si>
  <si>
    <t>2200120</t>
  </si>
  <si>
    <t xml:space="preserve">     海域与海岛管理</t>
  </si>
  <si>
    <t>2200121</t>
  </si>
  <si>
    <t xml:space="preserve">     自然资源国际合作与海洋权益维护</t>
  </si>
  <si>
    <t>2200122</t>
  </si>
  <si>
    <t xml:space="preserve">     自然资源卫星</t>
  </si>
  <si>
    <t>2200123</t>
  </si>
  <si>
    <t xml:space="preserve">     极地考察</t>
  </si>
  <si>
    <t>2200124</t>
  </si>
  <si>
    <t xml:space="preserve">     深海调查与资源开发</t>
  </si>
  <si>
    <t>2200125</t>
  </si>
  <si>
    <t xml:space="preserve">     海港航标维护</t>
  </si>
  <si>
    <t>2200126</t>
  </si>
  <si>
    <t xml:space="preserve">     海水淡化</t>
  </si>
  <si>
    <t>2200127</t>
  </si>
  <si>
    <t xml:space="preserve">     无居民海岛使用金支出</t>
  </si>
  <si>
    <t>2200128</t>
  </si>
  <si>
    <t xml:space="preserve">     海洋战略规划与预警监测</t>
  </si>
  <si>
    <t>2200129</t>
  </si>
  <si>
    <t xml:space="preserve">     基础测绘与地理信息监管</t>
  </si>
  <si>
    <t>2200150</t>
  </si>
  <si>
    <t>2200199</t>
  </si>
  <si>
    <t xml:space="preserve">     其他自然资源事务支出</t>
  </si>
  <si>
    <t>22005</t>
  </si>
  <si>
    <t xml:space="preserve">   气象事务</t>
  </si>
  <si>
    <t>2200501</t>
  </si>
  <si>
    <t>2200502</t>
  </si>
  <si>
    <t>2200503</t>
  </si>
  <si>
    <t>2200504</t>
  </si>
  <si>
    <t xml:space="preserve">     气象事业机构</t>
  </si>
  <si>
    <t>2200506</t>
  </si>
  <si>
    <t xml:space="preserve">     气象探测</t>
  </si>
  <si>
    <t>2200507</t>
  </si>
  <si>
    <t xml:space="preserve">     气象信息传输及管理</t>
  </si>
  <si>
    <t>2200508</t>
  </si>
  <si>
    <t xml:space="preserve">     气象预报预测</t>
  </si>
  <si>
    <t>2200509</t>
  </si>
  <si>
    <t xml:space="preserve">     气象服务</t>
  </si>
  <si>
    <t>2200510</t>
  </si>
  <si>
    <t xml:space="preserve">     气象装备保障维护</t>
  </si>
  <si>
    <t>2200511</t>
  </si>
  <si>
    <t xml:space="preserve">     气象基础设施建设与维修</t>
  </si>
  <si>
    <t>2200512</t>
  </si>
  <si>
    <t xml:space="preserve">     气象卫星</t>
  </si>
  <si>
    <t>2200513</t>
  </si>
  <si>
    <t xml:space="preserve">     气象法规与标准</t>
  </si>
  <si>
    <t>2200514</t>
  </si>
  <si>
    <t xml:space="preserve">     气象资金审计稽查</t>
  </si>
  <si>
    <t>2200599</t>
  </si>
  <si>
    <t xml:space="preserve">     其他气象事务支出</t>
  </si>
  <si>
    <t>22099</t>
  </si>
  <si>
    <t xml:space="preserve">   其他自然资源海洋气象等支出</t>
  </si>
  <si>
    <t xml:space="preserve">     其他自然资源海洋气象等支出</t>
  </si>
  <si>
    <t>220A</t>
  </si>
  <si>
    <t>22101</t>
  </si>
  <si>
    <t xml:space="preserve">   保障性安居工程支出</t>
  </si>
  <si>
    <t>2210101</t>
  </si>
  <si>
    <t xml:space="preserve">     廉租住房</t>
  </si>
  <si>
    <t>2210102</t>
  </si>
  <si>
    <t xml:space="preserve">     沉陷区治理</t>
  </si>
  <si>
    <t>2210103</t>
  </si>
  <si>
    <t xml:space="preserve">     棚户区改造</t>
  </si>
  <si>
    <t>2210104</t>
  </si>
  <si>
    <t xml:space="preserve">     少数民族地区游牧民定居工程</t>
  </si>
  <si>
    <t>2210105</t>
  </si>
  <si>
    <t xml:space="preserve">     农村危房改造</t>
  </si>
  <si>
    <t>2210106</t>
  </si>
  <si>
    <t xml:space="preserve">     公共租赁住房</t>
  </si>
  <si>
    <t>2210107</t>
  </si>
  <si>
    <t xml:space="preserve">     保障性住房租金补贴</t>
  </si>
  <si>
    <t>2210108</t>
  </si>
  <si>
    <t xml:space="preserve">     老旧小区改造</t>
  </si>
  <si>
    <t>2210109</t>
  </si>
  <si>
    <t xml:space="preserve">     住房租赁市场发展</t>
  </si>
  <si>
    <t>2210199</t>
  </si>
  <si>
    <t xml:space="preserve">     其他保障性安居工程支出</t>
  </si>
  <si>
    <t>22102</t>
  </si>
  <si>
    <t xml:space="preserve">   住房改革支出</t>
  </si>
  <si>
    <t>2210201</t>
  </si>
  <si>
    <t xml:space="preserve">     住房公积金</t>
  </si>
  <si>
    <t>2210202</t>
  </si>
  <si>
    <t xml:space="preserve">     提租补贴</t>
  </si>
  <si>
    <t>2210203</t>
  </si>
  <si>
    <t xml:space="preserve">     购房补贴</t>
  </si>
  <si>
    <t>22103</t>
  </si>
  <si>
    <t xml:space="preserve">   城乡社区住宅</t>
  </si>
  <si>
    <t>2210301</t>
  </si>
  <si>
    <t xml:space="preserve">     公有住房建设和维修改造支出</t>
  </si>
  <si>
    <t>2210302</t>
  </si>
  <si>
    <t xml:space="preserve">     住房公积金管理</t>
  </si>
  <si>
    <t>2210399</t>
  </si>
  <si>
    <t xml:space="preserve">     其他城乡社区住宅支出</t>
  </si>
  <si>
    <t>221A</t>
  </si>
  <si>
    <t>22201</t>
  </si>
  <si>
    <t xml:space="preserve">   粮油事务</t>
  </si>
  <si>
    <t>2220101</t>
  </si>
  <si>
    <t>2220102</t>
  </si>
  <si>
    <t>2220103</t>
  </si>
  <si>
    <t>2220104</t>
  </si>
  <si>
    <t xml:space="preserve">     财务与审计支出</t>
  </si>
  <si>
    <t>2220105</t>
  </si>
  <si>
    <t xml:space="preserve">     信息统计</t>
  </si>
  <si>
    <t>2220106</t>
  </si>
  <si>
    <t xml:space="preserve">     专项业务活动</t>
  </si>
  <si>
    <t>2220107</t>
  </si>
  <si>
    <t xml:space="preserve">     国家粮油差价补贴</t>
  </si>
  <si>
    <t>2220112</t>
  </si>
  <si>
    <t xml:space="preserve">     粮食财务挂账利息补贴</t>
  </si>
  <si>
    <t>2220113</t>
  </si>
  <si>
    <t xml:space="preserve">     粮食财务挂账消化款</t>
  </si>
  <si>
    <t>2220114</t>
  </si>
  <si>
    <t xml:space="preserve">     处理陈化粮补贴</t>
  </si>
  <si>
    <t>2220115</t>
  </si>
  <si>
    <t xml:space="preserve">     粮食风险基金</t>
  </si>
  <si>
    <t>2220118</t>
  </si>
  <si>
    <t xml:space="preserve">     粮油市场调控专项资金</t>
  </si>
  <si>
    <t xml:space="preserve">     设施建设</t>
  </si>
  <si>
    <t xml:space="preserve">     设施安全</t>
  </si>
  <si>
    <t xml:space="preserve">     物资保管体系</t>
  </si>
  <si>
    <t>2220150</t>
  </si>
  <si>
    <t>2220199</t>
  </si>
  <si>
    <t xml:space="preserve">     其他粮油事务支出</t>
  </si>
  <si>
    <t>22202</t>
  </si>
  <si>
    <t xml:space="preserve">   物资事务</t>
  </si>
  <si>
    <t>2220201</t>
  </si>
  <si>
    <t>2220202</t>
  </si>
  <si>
    <t>2220203</t>
  </si>
  <si>
    <t>2220204</t>
  </si>
  <si>
    <t xml:space="preserve">     铁路专用线</t>
  </si>
  <si>
    <t>2220205</t>
  </si>
  <si>
    <t xml:space="preserve">     护库武警和民兵支出</t>
  </si>
  <si>
    <t>2220206</t>
  </si>
  <si>
    <t xml:space="preserve">     物资保管与保养</t>
  </si>
  <si>
    <t>2220207</t>
  </si>
  <si>
    <t xml:space="preserve">     专项贷款利息</t>
  </si>
  <si>
    <t>2220209</t>
  </si>
  <si>
    <t xml:space="preserve">     物资转移</t>
  </si>
  <si>
    <t>2220210</t>
  </si>
  <si>
    <t xml:space="preserve">     物资轮换</t>
  </si>
  <si>
    <t>2220211</t>
  </si>
  <si>
    <t xml:space="preserve">     仓库建设</t>
  </si>
  <si>
    <t>2220212</t>
  </si>
  <si>
    <t xml:space="preserve">     仓库安防</t>
  </si>
  <si>
    <t>2220250</t>
  </si>
  <si>
    <t>2220299</t>
  </si>
  <si>
    <t xml:space="preserve">     其他物资事务支出</t>
  </si>
  <si>
    <t>22203</t>
  </si>
  <si>
    <t xml:space="preserve">   能源储备</t>
  </si>
  <si>
    <t>2220301</t>
  </si>
  <si>
    <t xml:space="preserve">     石油储备</t>
  </si>
  <si>
    <t>2220303</t>
  </si>
  <si>
    <t xml:space="preserve">     天然铀能源储备</t>
  </si>
  <si>
    <t>2220304</t>
  </si>
  <si>
    <t xml:space="preserve">     煤炭储备</t>
  </si>
  <si>
    <t xml:space="preserve">     成品油储备</t>
  </si>
  <si>
    <t>2220399</t>
  </si>
  <si>
    <t xml:space="preserve">     其他能源储备支出</t>
  </si>
  <si>
    <t>22204</t>
  </si>
  <si>
    <t xml:space="preserve">   粮油储备</t>
  </si>
  <si>
    <t>2220401</t>
  </si>
  <si>
    <t xml:space="preserve">     储备粮油补贴</t>
  </si>
  <si>
    <t>2220402</t>
  </si>
  <si>
    <t xml:space="preserve">     储备粮油差价补贴</t>
  </si>
  <si>
    <t>2220403</t>
  </si>
  <si>
    <t xml:space="preserve">     储备粮（油）库建设</t>
  </si>
  <si>
    <t>2220404</t>
  </si>
  <si>
    <t xml:space="preserve">     最低收购价政策支出</t>
  </si>
  <si>
    <t>2220499</t>
  </si>
  <si>
    <t xml:space="preserve">     其他粮油储备支出</t>
  </si>
  <si>
    <t>22205</t>
  </si>
  <si>
    <t xml:space="preserve">   重要商品储备</t>
  </si>
  <si>
    <t>2220501</t>
  </si>
  <si>
    <t xml:space="preserve">     棉花储备</t>
  </si>
  <si>
    <t>2220502</t>
  </si>
  <si>
    <t xml:space="preserve">     食糖储备</t>
  </si>
  <si>
    <t>2220503</t>
  </si>
  <si>
    <t xml:space="preserve">     肉类储备</t>
  </si>
  <si>
    <t>2220504</t>
  </si>
  <si>
    <t xml:space="preserve">     化肥储备</t>
  </si>
  <si>
    <t>2220505</t>
  </si>
  <si>
    <t xml:space="preserve">     农药储备</t>
  </si>
  <si>
    <t>2220506</t>
  </si>
  <si>
    <t xml:space="preserve">     边销茶储备</t>
  </si>
  <si>
    <t>2220507</t>
  </si>
  <si>
    <t xml:space="preserve">     羊毛储备</t>
  </si>
  <si>
    <t>2220508</t>
  </si>
  <si>
    <t xml:space="preserve">     医药储备</t>
  </si>
  <si>
    <t>2220509</t>
  </si>
  <si>
    <t xml:space="preserve">     食盐储备</t>
  </si>
  <si>
    <t>2220510</t>
  </si>
  <si>
    <t xml:space="preserve">     战略物资储备</t>
  </si>
  <si>
    <t xml:space="preserve">     应急物资储备</t>
  </si>
  <si>
    <t>2220599</t>
  </si>
  <si>
    <t xml:space="preserve">     其他重要商品储备支出</t>
  </si>
  <si>
    <t>222A</t>
  </si>
  <si>
    <t>22401</t>
  </si>
  <si>
    <t xml:space="preserve">   应急管理事务</t>
  </si>
  <si>
    <t>2240101</t>
  </si>
  <si>
    <t>2240102</t>
  </si>
  <si>
    <t>2240103</t>
  </si>
  <si>
    <t>2240104</t>
  </si>
  <si>
    <t xml:space="preserve">     灾害风险防治</t>
  </si>
  <si>
    <t>2240105</t>
  </si>
  <si>
    <t xml:space="preserve">     国务院安委会专项</t>
  </si>
  <si>
    <t>2240106</t>
  </si>
  <si>
    <t xml:space="preserve">     安全监管</t>
  </si>
  <si>
    <t>2240107</t>
  </si>
  <si>
    <t xml:space="preserve">     安全生产基础</t>
  </si>
  <si>
    <t>2240108</t>
  </si>
  <si>
    <t xml:space="preserve">     应急救援</t>
  </si>
  <si>
    <t>2240109</t>
  </si>
  <si>
    <t xml:space="preserve">     应急管理</t>
  </si>
  <si>
    <t>2240150</t>
  </si>
  <si>
    <t>2240199</t>
  </si>
  <si>
    <t xml:space="preserve">     其他应急管理支出</t>
  </si>
  <si>
    <t>22402</t>
  </si>
  <si>
    <t xml:space="preserve">   消防事务</t>
  </si>
  <si>
    <t>2240201</t>
  </si>
  <si>
    <t>2240202</t>
  </si>
  <si>
    <t>2240203</t>
  </si>
  <si>
    <t>2240204</t>
  </si>
  <si>
    <t xml:space="preserve">     消防应急救援</t>
  </si>
  <si>
    <t>2240299</t>
  </si>
  <si>
    <t xml:space="preserve">     其他消防事务支出</t>
  </si>
  <si>
    <t>22403</t>
  </si>
  <si>
    <t xml:space="preserve">   森林消防事务</t>
  </si>
  <si>
    <t>2240301</t>
  </si>
  <si>
    <t>2240302</t>
  </si>
  <si>
    <t>2240303</t>
  </si>
  <si>
    <t>2240304</t>
  </si>
  <si>
    <t xml:space="preserve">     森林消防应急救援</t>
  </si>
  <si>
    <t>2240399</t>
  </si>
  <si>
    <t xml:space="preserve">     其他森林消防事务支出</t>
  </si>
  <si>
    <t>22404</t>
  </si>
  <si>
    <t xml:space="preserve">   煤矿安全</t>
  </si>
  <si>
    <t>2240401</t>
  </si>
  <si>
    <t>2240402</t>
  </si>
  <si>
    <t>2240403</t>
  </si>
  <si>
    <t>2240404</t>
  </si>
  <si>
    <t xml:space="preserve">     煤矿安全监察事务</t>
  </si>
  <si>
    <t>2240405</t>
  </si>
  <si>
    <t xml:space="preserve">     煤矿应急救援事务</t>
  </si>
  <si>
    <t>2240450</t>
  </si>
  <si>
    <t>2240499</t>
  </si>
  <si>
    <t xml:space="preserve">     其他煤矿安全支出</t>
  </si>
  <si>
    <t>22405</t>
  </si>
  <si>
    <t xml:space="preserve">   地震事务</t>
  </si>
  <si>
    <t>2240501</t>
  </si>
  <si>
    <t>2240502</t>
  </si>
  <si>
    <t>2240503</t>
  </si>
  <si>
    <t>2240504</t>
  </si>
  <si>
    <t xml:space="preserve">     地震监测</t>
  </si>
  <si>
    <t>2240505</t>
  </si>
  <si>
    <t xml:space="preserve">     地震预测预报</t>
  </si>
  <si>
    <t>2240506</t>
  </si>
  <si>
    <t xml:space="preserve">     地震灾害预防</t>
  </si>
  <si>
    <t>2240507</t>
  </si>
  <si>
    <t xml:space="preserve">     地震应急救援</t>
  </si>
  <si>
    <t>2240508</t>
  </si>
  <si>
    <t xml:space="preserve">     地震环境探察</t>
  </si>
  <si>
    <t>2240509</t>
  </si>
  <si>
    <t xml:space="preserve">     防震减灾信息管理</t>
  </si>
  <si>
    <t>2240510</t>
  </si>
  <si>
    <t xml:space="preserve">     防震减灾基础管理</t>
  </si>
  <si>
    <t>2240550</t>
  </si>
  <si>
    <t xml:space="preserve">     地震事业机构</t>
  </si>
  <si>
    <t>2240599</t>
  </si>
  <si>
    <t xml:space="preserve">     其他地震事务支出</t>
  </si>
  <si>
    <t>22406</t>
  </si>
  <si>
    <t xml:space="preserve">   自然灾害防治</t>
  </si>
  <si>
    <t>2240601</t>
  </si>
  <si>
    <t xml:space="preserve">     地质灾害防治</t>
  </si>
  <si>
    <t>2240602</t>
  </si>
  <si>
    <t xml:space="preserve">     森林草原防灾减灾</t>
  </si>
  <si>
    <t>2240699</t>
  </si>
  <si>
    <t xml:space="preserve">     其他自然灾害防治支出</t>
  </si>
  <si>
    <t>22407</t>
  </si>
  <si>
    <t xml:space="preserve">   自然灾害救灾及恢复重建支出</t>
  </si>
  <si>
    <t>2240701</t>
  </si>
  <si>
    <t xml:space="preserve">     中央自然灾害生活补助</t>
  </si>
  <si>
    <t>2240702</t>
  </si>
  <si>
    <t xml:space="preserve">     地方自然灾害生活补助</t>
  </si>
  <si>
    <t>2240703</t>
  </si>
  <si>
    <t xml:space="preserve">     自然灾害救灾补助</t>
  </si>
  <si>
    <t>2240704</t>
  </si>
  <si>
    <t xml:space="preserve">     自然灾害灾后重建补助</t>
  </si>
  <si>
    <t>2240799</t>
  </si>
  <si>
    <t xml:space="preserve">     其他自然灾害救灾及恢复重建支出</t>
  </si>
  <si>
    <t>22499</t>
  </si>
  <si>
    <t xml:space="preserve">   其他灾害防治及应急管理支出</t>
  </si>
  <si>
    <t>2249999</t>
  </si>
  <si>
    <t xml:space="preserve">     其他灾害防治及应急管理支出</t>
  </si>
  <si>
    <t>224A</t>
  </si>
  <si>
    <t>23203</t>
  </si>
  <si>
    <t xml:space="preserve">   地方政府一般债务付息支出</t>
  </si>
  <si>
    <t>2320301</t>
  </si>
  <si>
    <t xml:space="preserve">     地方政府一般债券付息支出</t>
  </si>
  <si>
    <t>2320302</t>
  </si>
  <si>
    <t xml:space="preserve">     地方政府向外国政府借款付息支出</t>
  </si>
  <si>
    <t>2320303</t>
  </si>
  <si>
    <t xml:space="preserve">     地方政府向国际组织借款付息支出</t>
  </si>
  <si>
    <t xml:space="preserve">     地方政府其他一般债务付息支出</t>
  </si>
  <si>
    <t>232A</t>
  </si>
  <si>
    <t>23303</t>
  </si>
  <si>
    <t xml:space="preserve">   地方政府一般债务发行费用支出</t>
  </si>
  <si>
    <t>22902</t>
  </si>
  <si>
    <t xml:space="preserve">   年初预留</t>
  </si>
  <si>
    <t>22999</t>
  </si>
  <si>
    <t>229A</t>
  </si>
  <si>
    <t>市本级一般公共预算支出</t>
  </si>
  <si>
    <t>经济科目名称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</si>
  <si>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</si>
  <si>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</si>
  <si>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</si>
  <si>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</si>
  <si>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</si>
  <si>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</si>
  <si>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</si>
  <si>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</si>
  <si>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</si>
  <si>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</si>
  <si>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  </t>
  </si>
  <si>
    <t xml:space="preserve">  公务接待费</t>
  </si>
  <si>
    <t xml:space="preserve">  因公出国（境）费用</t>
  </si>
  <si>
    <t xml:space="preserve">  公务用车运行维护费</t>
  </si>
  <si>
    <t xml:space="preserve">  维修(护)费</t>
  </si>
  <si>
    <t xml:space="preserve">  其他商品和服务支出</t>
  </si>
  <si>
    <t>机关资本性支出</t>
  </si>
  <si>
    <t xml:space="preserve">  公务用车购置</t>
  </si>
  <si>
    <t xml:space="preserve">  设备购置</t>
  </si>
  <si>
    <t>对事业单位经常性补助</t>
  </si>
  <si>
    <t xml:space="preserve">  工资福利支出</t>
  </si>
  <si>
    <t xml:space="preserve">  商品和服务支出</t>
  </si>
  <si>
    <t>对事业单位资本性补助</t>
  </si>
  <si>
    <t xml:space="preserve">  资本性支出(一)</t>
  </si>
  <si>
    <t>对个人和家庭的补助</t>
  </si>
  <si>
    <t xml:space="preserve">  社会福利和救助</t>
  </si>
  <si>
    <t xml:space="preserve">  离退休费</t>
  </si>
  <si>
    <t xml:space="preserve">  助学金</t>
  </si>
  <si>
    <t xml:space="preserve">  其他对个人和家庭的补助</t>
  </si>
  <si>
    <t>支  出  合  计</t>
  </si>
  <si>
    <t>1-6  2022年大理市本级一般公共预算支出表(市对下转移支付项目)</t>
  </si>
  <si>
    <t>项       目</t>
  </si>
  <si>
    <t>其中：延续项目</t>
  </si>
  <si>
    <t>其中：新增项目</t>
  </si>
  <si>
    <t>一般公共服务支出</t>
  </si>
  <si>
    <t>无</t>
  </si>
  <si>
    <t>……</t>
  </si>
  <si>
    <t>国防支出</t>
  </si>
  <si>
    <t>公共安全支出</t>
  </si>
  <si>
    <t>教育支出</t>
  </si>
  <si>
    <t>科学技术支出</t>
  </si>
  <si>
    <t>文化旅游教育与传媒支出</t>
  </si>
  <si>
    <t>社会保障和就业支出</t>
  </si>
  <si>
    <t>卫生健康支出</t>
  </si>
  <si>
    <t>节能环保支出</t>
  </si>
  <si>
    <t>农林水支出</t>
  </si>
  <si>
    <t>交通运输支出</t>
  </si>
  <si>
    <t>资源勘探工业信息等支出</t>
  </si>
  <si>
    <t>商业服务业等支出</t>
  </si>
  <si>
    <t>金融支出</t>
  </si>
  <si>
    <t>自然资源海洋气象等支出</t>
  </si>
  <si>
    <t>住房保障支出</t>
  </si>
  <si>
    <t>粮油物资储备支出</t>
  </si>
  <si>
    <t>灾害防治及应急管理支出</t>
  </si>
  <si>
    <t>债务付息支出</t>
  </si>
  <si>
    <t>合计</t>
  </si>
  <si>
    <t>说明：大理市属县级市，不涉及对下转移支付，故无此公开事项</t>
  </si>
  <si>
    <t>州（市）</t>
  </si>
  <si>
    <t>税收返还</t>
  </si>
  <si>
    <t>转移支付</t>
  </si>
  <si>
    <t>一、提前下达数</t>
  </si>
  <si>
    <t xml:space="preserve"> </t>
  </si>
  <si>
    <t>二、预算数</t>
  </si>
  <si>
    <t>说明：大理市属县级市，不涉及对下税收返还和转移支付，故无此公开事项</t>
  </si>
  <si>
    <t>比上年增、减情况</t>
  </si>
  <si>
    <t>增、减金额</t>
  </si>
  <si>
    <t>增、减幅度</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</si>
  <si>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</si>
  <si>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</si>
  <si>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</si>
  <si>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</si>
  <si>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</si>
  <si>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根据《云南省财政厅关于进一步做好“三公”经费预算管理工作的通知》要求，我市按照3%比例压缩“三公”经费预算，共压缩61.00万元，其中：因公出国（境）费压缩0.75万元，公务接待费压缩53.25万元，公务用车购置及运行费压缩0万元。</t>
  </si>
  <si>
    <t>1030102</t>
  </si>
  <si>
    <t>一、农网还贷资金收入</t>
  </si>
  <si>
    <t>1030112</t>
  </si>
  <si>
    <t>二、海南省高等级公路车辆通行附加费收入</t>
  </si>
  <si>
    <t>1030115</t>
  </si>
  <si>
    <t>三、港口建设费收入</t>
  </si>
  <si>
    <t>1030129</t>
  </si>
  <si>
    <t>四、国家电影事业发展专项资金收入</t>
  </si>
  <si>
    <t>1030146</t>
  </si>
  <si>
    <t>五、国有土地收益基金收入</t>
  </si>
  <si>
    <t>1030147</t>
  </si>
  <si>
    <t>六、农业土地开发资金收入</t>
  </si>
  <si>
    <t>1030148</t>
  </si>
  <si>
    <t>七、国有土地使用权出让收入</t>
  </si>
  <si>
    <t>1030150</t>
  </si>
  <si>
    <t>八、大中型水库库区基金收入</t>
  </si>
  <si>
    <t>1030155</t>
  </si>
  <si>
    <t>九、彩票公益金收入</t>
  </si>
  <si>
    <t>1030156</t>
  </si>
  <si>
    <t>十、城市基础设施配套费收入</t>
  </si>
  <si>
    <t>1030157</t>
  </si>
  <si>
    <t>十一、小型水库移民扶助基金收入</t>
  </si>
  <si>
    <t>1030158</t>
  </si>
  <si>
    <t>十二、国家重大水利工程建设基金收入</t>
  </si>
  <si>
    <t>1030159</t>
  </si>
  <si>
    <t>十三、车辆通行费</t>
  </si>
  <si>
    <t>1030178</t>
  </si>
  <si>
    <t>十四、污水处理费收入</t>
  </si>
  <si>
    <t>1030180</t>
  </si>
  <si>
    <t>十五、彩票发行机构和彩票销售机构的业务费用</t>
  </si>
  <si>
    <t>1030199</t>
  </si>
  <si>
    <t>十六、其他政府性基金收入</t>
  </si>
  <si>
    <t>10310</t>
  </si>
  <si>
    <t>十七、专项债券对应项目专项收入</t>
  </si>
  <si>
    <t>全市政府性基金预算收入</t>
  </si>
  <si>
    <t>地方政府专项债务收入</t>
  </si>
  <si>
    <t xml:space="preserve">  政府性基金转移收入</t>
  </si>
  <si>
    <t xml:space="preserve">     政府性基金补助收入</t>
  </si>
  <si>
    <t xml:space="preserve">     抗疫特别国债转移支付收入</t>
  </si>
  <si>
    <t>一、文化旅游体育与传媒支出</t>
  </si>
  <si>
    <t>20707</t>
  </si>
  <si>
    <t xml:space="preserve">   国家电影事业发展专项资金安排的支出</t>
  </si>
  <si>
    <t>2070701</t>
  </si>
  <si>
    <t xml:space="preserve">      资助国产影片放映</t>
  </si>
  <si>
    <t>2070702</t>
  </si>
  <si>
    <t xml:space="preserve">      资助影院建设</t>
  </si>
  <si>
    <t>2070703</t>
  </si>
  <si>
    <t xml:space="preserve">      资助少数民族语电影译制</t>
  </si>
  <si>
    <t>2070704</t>
  </si>
  <si>
    <t xml:space="preserve">      购买农村电影公益性放映版权服务</t>
  </si>
  <si>
    <t>2070799</t>
  </si>
  <si>
    <t xml:space="preserve">      其他国家电影事业发展专项资金支出</t>
  </si>
  <si>
    <t>20709</t>
  </si>
  <si>
    <t xml:space="preserve">   旅游发展基金支出</t>
  </si>
  <si>
    <t>2070901</t>
  </si>
  <si>
    <t xml:space="preserve">      宣传促销</t>
  </si>
  <si>
    <t>2070902</t>
  </si>
  <si>
    <t xml:space="preserve">      行业规划</t>
  </si>
  <si>
    <t>2070903</t>
  </si>
  <si>
    <t xml:space="preserve">      旅游事业补助</t>
  </si>
  <si>
    <t>2070904</t>
  </si>
  <si>
    <t xml:space="preserve">      地方旅游开发项目补助</t>
  </si>
  <si>
    <t>2070999</t>
  </si>
  <si>
    <t xml:space="preserve">      其他旅游发展基金支出 </t>
  </si>
  <si>
    <t>20710</t>
  </si>
  <si>
    <t xml:space="preserve">   国家电影事业发展专项资金对应专项债务收入安排的支出</t>
  </si>
  <si>
    <t>2071001</t>
  </si>
  <si>
    <t xml:space="preserve">      资助城市影院</t>
  </si>
  <si>
    <t>2071099</t>
  </si>
  <si>
    <t xml:space="preserve">      其他国家电影事业发展专项资金对应专项债务收入支出</t>
  </si>
  <si>
    <t>二、社会保障和就业支出</t>
  </si>
  <si>
    <t>20822</t>
  </si>
  <si>
    <t xml:space="preserve">    大中型水库移民后期扶持基金支出</t>
  </si>
  <si>
    <t>2082201</t>
  </si>
  <si>
    <t xml:space="preserve">      移民补助</t>
  </si>
  <si>
    <t>2082202</t>
  </si>
  <si>
    <t xml:space="preserve">      基础设施建设和经济发展</t>
  </si>
  <si>
    <t>2082299</t>
  </si>
  <si>
    <t xml:space="preserve">      其他大中型水库移民后期扶持基金支出</t>
  </si>
  <si>
    <t>20823</t>
  </si>
  <si>
    <t xml:space="preserve">    小型水库移民扶助基金安排的支出</t>
  </si>
  <si>
    <t>2082301</t>
  </si>
  <si>
    <t>2082302</t>
  </si>
  <si>
    <t>2082399</t>
  </si>
  <si>
    <t xml:space="preserve">      其他小型水库移民扶助基金支出</t>
  </si>
  <si>
    <t>20829</t>
  </si>
  <si>
    <t xml:space="preserve">    小型水库移民扶助基金对应专项债务收入安排的支出</t>
  </si>
  <si>
    <t>2082901</t>
  </si>
  <si>
    <t>2082999</t>
  </si>
  <si>
    <t xml:space="preserve">      其他小型水库移民扶助基金对应专项债务收入安排的支出</t>
  </si>
  <si>
    <t>三、节能环保支出</t>
  </si>
  <si>
    <t>21160</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</si>
  <si>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</si>
  <si>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</si>
  <si>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</si>
  <si>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</si>
  <si>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</si>
  <si>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</si>
  <si>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</si>
  <si>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</si>
  <si>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</si>
  <si>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</si>
  <si>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</si>
  <si>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21208</t>
  </si>
  <si>
    <t xml:space="preserve">    国有土地使用权出让收入安排的支出</t>
  </si>
  <si>
    <t>2120801</t>
  </si>
  <si>
    <t xml:space="preserve">      征地和拆迁补偿支出</t>
  </si>
  <si>
    <t>2120802</t>
  </si>
  <si>
    <t xml:space="preserve">      土地开发支出</t>
  </si>
  <si>
    <t>2120803</t>
  </si>
  <si>
    <t xml:space="preserve">      城市建设支出</t>
  </si>
  <si>
    <t>2120804</t>
  </si>
  <si>
    <t xml:space="preserve">      农村基础设施建设支出</t>
  </si>
  <si>
    <t>2120805</t>
  </si>
  <si>
    <t xml:space="preserve">      补助被征地农民支出</t>
  </si>
  <si>
    <t>2120806</t>
  </si>
  <si>
    <t xml:space="preserve">      土地出让业务支出</t>
  </si>
  <si>
    <t>2120807</t>
  </si>
  <si>
    <t xml:space="preserve">      廉租住房支出</t>
  </si>
  <si>
    <t>2120809</t>
  </si>
  <si>
    <t xml:space="preserve">      支付破产或改制企业职工安置费</t>
  </si>
  <si>
    <t>2120810</t>
  </si>
  <si>
    <t xml:space="preserve">      棚户区改造支出</t>
  </si>
  <si>
    <t>2120811</t>
  </si>
  <si>
    <t xml:space="preserve">      公共租赁住房支出</t>
  </si>
  <si>
    <t>2120813</t>
  </si>
  <si>
    <t xml:space="preserve">      保障性住房租金补贴</t>
  </si>
  <si>
    <t>2120899</t>
  </si>
  <si>
    <t xml:space="preserve">      其他国有土地使用权出让收入安排的支出</t>
  </si>
  <si>
    <t>21210</t>
  </si>
  <si>
    <t xml:space="preserve">    国有土地收益基金安排的支出</t>
  </si>
  <si>
    <t>2121001</t>
  </si>
  <si>
    <t>2121002</t>
  </si>
  <si>
    <t>2121099</t>
  </si>
  <si>
    <t xml:space="preserve">      其他国有土地收益基金支出</t>
  </si>
  <si>
    <t>21211</t>
  </si>
  <si>
    <t xml:space="preserve">    农业土地开发资金安排的支出</t>
  </si>
  <si>
    <t>21213</t>
  </si>
  <si>
    <t xml:space="preserve">    城市基础设施配套费安排的支出</t>
  </si>
  <si>
    <t>2121301</t>
  </si>
  <si>
    <t xml:space="preserve">      城市公共设施</t>
  </si>
  <si>
    <t>2121302</t>
  </si>
  <si>
    <t xml:space="preserve">      城市环境卫生</t>
  </si>
  <si>
    <t>2121303</t>
  </si>
  <si>
    <t xml:space="preserve">      公有房屋</t>
  </si>
  <si>
    <t>2121304</t>
  </si>
  <si>
    <t xml:space="preserve">      城市防洪</t>
  </si>
  <si>
    <t>2121399</t>
  </si>
  <si>
    <t xml:space="preserve">      其他城市基础设施配套费安排的支出</t>
  </si>
  <si>
    <t>21214</t>
  </si>
  <si>
    <t xml:space="preserve">    污水处理费收入安排的支出</t>
  </si>
  <si>
    <t>2121401</t>
  </si>
  <si>
    <t xml:space="preserve">      污水处理设施建设和运营</t>
  </si>
  <si>
    <t>2121402</t>
  </si>
  <si>
    <t xml:space="preserve">      代征手续费</t>
  </si>
  <si>
    <t>2121499</t>
  </si>
  <si>
    <t xml:space="preserve">      其他污水处理费安排的支出</t>
  </si>
  <si>
    <t>21215</t>
  </si>
  <si>
    <t xml:space="preserve">    土地储备专项债券收入安排的支出</t>
  </si>
  <si>
    <t>2121501</t>
  </si>
  <si>
    <t>2121502</t>
  </si>
  <si>
    <t>2121599</t>
  </si>
  <si>
    <t xml:space="preserve">      其他土地储备专项债券收入安排的支出</t>
  </si>
  <si>
    <t>21216</t>
  </si>
  <si>
    <t xml:space="preserve">    棚户区改造专项债券收入安排的支出</t>
  </si>
  <si>
    <t>2121601</t>
  </si>
  <si>
    <t>2121602</t>
  </si>
  <si>
    <t>2121699</t>
  </si>
  <si>
    <t xml:space="preserve">      其他棚户区改造专项债券收入安排的支出</t>
  </si>
  <si>
    <t>21217</t>
  </si>
  <si>
    <t xml:space="preserve">    城市基础设施配套费对应专项债务收入安排的支出</t>
  </si>
  <si>
    <t>2121701</t>
  </si>
  <si>
    <t>2121702</t>
  </si>
  <si>
    <t>2121703</t>
  </si>
  <si>
    <t>2121704</t>
  </si>
  <si>
    <t>2121799</t>
  </si>
  <si>
    <t xml:space="preserve">      其他城市基础设施配套费对应专项债务收入安排的支出</t>
  </si>
  <si>
    <t>21218</t>
  </si>
  <si>
    <t xml:space="preserve">    污水处理费对应专项债务收入安排的支出</t>
  </si>
  <si>
    <t>2121801</t>
  </si>
  <si>
    <t>2121899</t>
  </si>
  <si>
    <t xml:space="preserve">      其他污水处理费对应专项债务收入安排的支出</t>
  </si>
  <si>
    <t>21219</t>
  </si>
  <si>
    <t xml:space="preserve">    国有土地使用权出让收入对应专项债务收入安排的支出</t>
  </si>
  <si>
    <t>2121901</t>
  </si>
  <si>
    <t>2121902</t>
  </si>
  <si>
    <t>2121903</t>
  </si>
  <si>
    <t>2121904</t>
  </si>
  <si>
    <t>2121905</t>
  </si>
  <si>
    <t>2121906</t>
  </si>
  <si>
    <t>2121907</t>
  </si>
  <si>
    <t>2121999</t>
  </si>
  <si>
    <t xml:space="preserve">      其他国有土地使用权出让收入对应专项债务收入安排的支出</t>
  </si>
  <si>
    <t>五、农林水支出</t>
  </si>
  <si>
    <t>21366</t>
  </si>
  <si>
    <t xml:space="preserve">    大中型水库库区基金安排的支出</t>
  </si>
  <si>
    <t>2136601</t>
  </si>
  <si>
    <t>2136602</t>
  </si>
  <si>
    <t xml:space="preserve">      解决移民遗留问题</t>
  </si>
  <si>
    <t>2136603</t>
  </si>
  <si>
    <t xml:space="preserve">      库区防护工程维护</t>
  </si>
  <si>
    <t>2136699</t>
  </si>
  <si>
    <t xml:space="preserve">      其他大中型水库库区基金支出</t>
  </si>
  <si>
    <t>21367</t>
  </si>
  <si>
    <t xml:space="preserve">    三峡水库库区基金支出</t>
  </si>
  <si>
    <t>2136701</t>
  </si>
  <si>
    <t>2136702</t>
  </si>
  <si>
    <t>2136703</t>
  </si>
  <si>
    <t xml:space="preserve">      库区维护和管理</t>
  </si>
  <si>
    <t>2136799</t>
  </si>
  <si>
    <t xml:space="preserve">      其他三峡水库库区基金支出</t>
  </si>
  <si>
    <t>21369</t>
  </si>
  <si>
    <t xml:space="preserve">    国家重大水利工程建设基金安排的支出</t>
  </si>
  <si>
    <t>2136901</t>
  </si>
  <si>
    <t xml:space="preserve">      南水北调工程建设</t>
  </si>
  <si>
    <t>2136902</t>
  </si>
  <si>
    <t xml:space="preserve">      三峡后续工作</t>
  </si>
  <si>
    <t>2136903</t>
  </si>
  <si>
    <t xml:space="preserve">      地方重大水利工程建设</t>
  </si>
  <si>
    <t>2136999</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</si>
  <si>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</si>
  <si>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</si>
  <si>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</si>
  <si>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</si>
  <si>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</si>
  <si>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</si>
  <si>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六、交通运输支出</t>
  </si>
  <si>
    <t>21460</t>
  </si>
  <si>
    <t xml:space="preserve">    海南省高等级公路车辆通行附加费安排的支出</t>
  </si>
  <si>
    <t>2146001</t>
  </si>
  <si>
    <t xml:space="preserve">      公路建设</t>
  </si>
  <si>
    <t>2146002</t>
  </si>
  <si>
    <t xml:space="preserve">      公路养护</t>
  </si>
  <si>
    <t>2146003</t>
  </si>
  <si>
    <t xml:space="preserve">      公路还贷</t>
  </si>
  <si>
    <t>2146099</t>
  </si>
  <si>
    <t xml:space="preserve">      其他海南省高等级公路车辆通行附加费安排的支出</t>
  </si>
  <si>
    <t>21462</t>
  </si>
  <si>
    <t xml:space="preserve">    车辆通行费安排的支出</t>
  </si>
  <si>
    <t>2146201</t>
  </si>
  <si>
    <t>2146202</t>
  </si>
  <si>
    <t xml:space="preserve">      政府还贷公路养护</t>
  </si>
  <si>
    <t>2146203</t>
  </si>
  <si>
    <t xml:space="preserve">      政府还贷公路管理</t>
  </si>
  <si>
    <t>2146299</t>
  </si>
  <si>
    <t xml:space="preserve">      其他车辆通行费安排的支出</t>
  </si>
  <si>
    <t>21463</t>
  </si>
  <si>
    <t xml:space="preserve">    港口建设费安排的支出</t>
  </si>
  <si>
    <t>2146301</t>
  </si>
  <si>
    <t xml:space="preserve">      港口设施</t>
  </si>
  <si>
    <t>2146302</t>
  </si>
  <si>
    <t xml:space="preserve">      航道建设和维护</t>
  </si>
  <si>
    <t>2146303</t>
  </si>
  <si>
    <t xml:space="preserve">      航运保障系统建设</t>
  </si>
  <si>
    <t>2146399</t>
  </si>
  <si>
    <t xml:space="preserve">      其他港口建设费安排的支出</t>
  </si>
  <si>
    <t>21464</t>
  </si>
  <si>
    <t xml:space="preserve">    铁路建设基金支出</t>
  </si>
  <si>
    <t>2146401</t>
  </si>
  <si>
    <t xml:space="preserve">      铁路建设投资</t>
  </si>
  <si>
    <t>2146402</t>
  </si>
  <si>
    <t xml:space="preserve">      购置铁路机车车辆</t>
  </si>
  <si>
    <t>2146403</t>
  </si>
  <si>
    <t xml:space="preserve">      铁路还贷</t>
  </si>
  <si>
    <t>2146404</t>
  </si>
  <si>
    <t xml:space="preserve">      建设项目铺底资金</t>
  </si>
  <si>
    <t>2146405</t>
  </si>
  <si>
    <t xml:space="preserve">      勘测设计</t>
  </si>
  <si>
    <t>2146406</t>
  </si>
  <si>
    <t xml:space="preserve">      注册资本金</t>
  </si>
  <si>
    <t>2146407</t>
  </si>
  <si>
    <t xml:space="preserve">      周转资金</t>
  </si>
  <si>
    <t>2146499</t>
  </si>
  <si>
    <t xml:space="preserve">      其他铁路建设基金支出</t>
  </si>
  <si>
    <t>21468</t>
  </si>
  <si>
    <t xml:space="preserve">    船舶油污损害赔偿基金支出</t>
  </si>
  <si>
    <t>2146801</t>
  </si>
  <si>
    <t xml:space="preserve">      应急处置费用</t>
  </si>
  <si>
    <t>2146802</t>
  </si>
  <si>
    <t xml:space="preserve">      控制清除污染</t>
  </si>
  <si>
    <t>2146803</t>
  </si>
  <si>
    <t xml:space="preserve">      损失补偿</t>
  </si>
  <si>
    <t>2146804</t>
  </si>
  <si>
    <t xml:space="preserve">      生态恢复</t>
  </si>
  <si>
    <t>2146805</t>
  </si>
  <si>
    <t xml:space="preserve">      监视监测</t>
  </si>
  <si>
    <t>2146899</t>
  </si>
  <si>
    <t xml:space="preserve">      其他船舶油污损害赔偿基金支出</t>
  </si>
  <si>
    <t>21469</t>
  </si>
  <si>
    <t xml:space="preserve">    民航发展基金支出</t>
  </si>
  <si>
    <t>2146901</t>
  </si>
  <si>
    <t xml:space="preserve">      民航机场建设</t>
  </si>
  <si>
    <t>2146902</t>
  </si>
  <si>
    <t xml:space="preserve">      空管系统建设</t>
  </si>
  <si>
    <t>2146903</t>
  </si>
  <si>
    <t xml:space="preserve">      民航安全</t>
  </si>
  <si>
    <t>2146904</t>
  </si>
  <si>
    <t xml:space="preserve">      航线和机场补贴</t>
  </si>
  <si>
    <t>2146906</t>
  </si>
  <si>
    <t xml:space="preserve">      民航节能减排</t>
  </si>
  <si>
    <t>2146907</t>
  </si>
  <si>
    <t xml:space="preserve">      通用航空发展</t>
  </si>
  <si>
    <t>2146908</t>
  </si>
  <si>
    <t xml:space="preserve">      征管经费</t>
  </si>
  <si>
    <t>2146999</t>
  </si>
  <si>
    <t xml:space="preserve">      其他民航发展基金支出</t>
  </si>
  <si>
    <t>21470</t>
  </si>
  <si>
    <t xml:space="preserve">    海南省高等级公路车辆通行附加费对应专项债务收入安排的支出</t>
  </si>
  <si>
    <t>2147001</t>
  </si>
  <si>
    <t>2147099</t>
  </si>
  <si>
    <t xml:space="preserve">      其他海南省高等级公路车辆通行附加费对应专项债务收入安排的支出</t>
  </si>
  <si>
    <t>21471</t>
  </si>
  <si>
    <t xml:space="preserve">    政府收费公路专项债券收入安排的支出</t>
  </si>
  <si>
    <t>2147101</t>
  </si>
  <si>
    <t>2147199</t>
  </si>
  <si>
    <t xml:space="preserve">      其他政府收费公路专项债券收入安排的支出</t>
  </si>
  <si>
    <t>21472</t>
  </si>
  <si>
    <t xml:space="preserve">    车辆通行费对应专项债务收入安排的支出</t>
  </si>
  <si>
    <t>21473</t>
  </si>
  <si>
    <t xml:space="preserve">    港口建设费对应专项债务收入安排的支出</t>
  </si>
  <si>
    <t>2147301</t>
  </si>
  <si>
    <t>2147303</t>
  </si>
  <si>
    <t>2147399</t>
  </si>
  <si>
    <t xml:space="preserve">      其他港口建设费对应专项债务收入安排的支出</t>
  </si>
  <si>
    <t>七、资源勘探工业信息等支出</t>
  </si>
  <si>
    <t>21562</t>
  </si>
  <si>
    <t xml:space="preserve">    农网还贷资金支出</t>
  </si>
  <si>
    <t>2156202</t>
  </si>
  <si>
    <t xml:space="preserve">      地方农网还贷资金支出</t>
  </si>
  <si>
    <t>2156299</t>
  </si>
  <si>
    <t xml:space="preserve">      其他农网还贷资金支出</t>
  </si>
  <si>
    <t>八、其他支出</t>
  </si>
  <si>
    <t>22904</t>
  </si>
  <si>
    <t xml:space="preserve">    其他政府性基金及对应专项债务收入安排的支出</t>
  </si>
  <si>
    <t>2290401</t>
  </si>
  <si>
    <t xml:space="preserve">      其他政府性基金安排的支出</t>
  </si>
  <si>
    <t>2290402</t>
  </si>
  <si>
    <t xml:space="preserve">      其他地方自行试点项目收益专项债券收入安排的支出</t>
  </si>
  <si>
    <t>2290403</t>
  </si>
  <si>
    <t xml:space="preserve">      其他政府性基金债务收入安排的支出</t>
  </si>
  <si>
    <t>22908</t>
  </si>
  <si>
    <t xml:space="preserve">    彩票发行销售机构业务费安排的支出</t>
  </si>
  <si>
    <t>2290802</t>
  </si>
  <si>
    <t xml:space="preserve">      福利彩票发行机构的业务费支出</t>
  </si>
  <si>
    <t>2290803</t>
  </si>
  <si>
    <t xml:space="preserve">      体育彩票发行机构的业务费支出</t>
  </si>
  <si>
    <t>2290804</t>
  </si>
  <si>
    <t xml:space="preserve">      福利彩票销售机构的业务费支出</t>
  </si>
  <si>
    <t>2290805</t>
  </si>
  <si>
    <t xml:space="preserve">      体育彩票销售机构的业务费支出</t>
  </si>
  <si>
    <t>2290806</t>
  </si>
  <si>
    <t xml:space="preserve">      彩票兑奖周转金支出</t>
  </si>
  <si>
    <t>2290807</t>
  </si>
  <si>
    <t xml:space="preserve">      彩票发行销售风险基金支出</t>
  </si>
  <si>
    <t>2290808</t>
  </si>
  <si>
    <t xml:space="preserve">      彩票市场调控资金支出</t>
  </si>
  <si>
    <t>2290899</t>
  </si>
  <si>
    <t xml:space="preserve">      其他彩票发行销售机构业务费安排的支出</t>
  </si>
  <si>
    <t>22960</t>
  </si>
  <si>
    <t xml:space="preserve">    彩票公益金安排的支出</t>
  </si>
  <si>
    <t xml:space="preserve">      用于补充全国社会保障基金的彩票公益金支出</t>
  </si>
  <si>
    <t>2296002</t>
  </si>
  <si>
    <t xml:space="preserve">      用于社会福利的彩票公益金支出</t>
  </si>
  <si>
    <t>2296003</t>
  </si>
  <si>
    <t xml:space="preserve">      用于体育事业的彩票公益金支出</t>
  </si>
  <si>
    <t>2296004</t>
  </si>
  <si>
    <t xml:space="preserve">      用于教育事业的彩票公益金支出</t>
  </si>
  <si>
    <t>2296005</t>
  </si>
  <si>
    <t xml:space="preserve">      用于红十字事业的彩票公益金支出</t>
  </si>
  <si>
    <t>2296006</t>
  </si>
  <si>
    <t xml:space="preserve">      用于残疾人事业的彩票公益金支出</t>
  </si>
  <si>
    <t>2296010</t>
  </si>
  <si>
    <t xml:space="preserve">      用于文化事业的彩票公益金支出</t>
  </si>
  <si>
    <t>2296011</t>
  </si>
  <si>
    <t xml:space="preserve">      用于扶贫的彩票公益金支出</t>
  </si>
  <si>
    <t>2296012</t>
  </si>
  <si>
    <t xml:space="preserve">      用于法律援助的彩票公益金支出</t>
  </si>
  <si>
    <t>2296013</t>
  </si>
  <si>
    <t>2296099</t>
  </si>
  <si>
    <t xml:space="preserve">      用于其他社会公益事业的彩票公益金支出</t>
  </si>
  <si>
    <t>九、债务付息支出</t>
  </si>
  <si>
    <t>2320401</t>
  </si>
  <si>
    <t xml:space="preserve">      海南省高等级公路车辆通行附加费债务付息支出</t>
  </si>
  <si>
    <t>2320402</t>
  </si>
  <si>
    <t xml:space="preserve">      港口建设费债务付息支出</t>
  </si>
  <si>
    <t>2320405</t>
  </si>
  <si>
    <t xml:space="preserve">      国家电影事业发展专项资金债务付息支出</t>
  </si>
  <si>
    <t>2320411</t>
  </si>
  <si>
    <t xml:space="preserve">      国有土地使用权出让金债务付息支出</t>
  </si>
  <si>
    <t>2320413</t>
  </si>
  <si>
    <t xml:space="preserve">      农业土地开发资金债务付息支出</t>
  </si>
  <si>
    <t>2320414</t>
  </si>
  <si>
    <t xml:space="preserve">      大中型水库库区基金债务付息支出</t>
  </si>
  <si>
    <t>2320416</t>
  </si>
  <si>
    <t xml:space="preserve">      城市基础设施配套费债务付息支出</t>
  </si>
  <si>
    <t>2320417</t>
  </si>
  <si>
    <t xml:space="preserve">      小型水库移民扶助基金债务付息支出</t>
  </si>
  <si>
    <t>2320418</t>
  </si>
  <si>
    <t xml:space="preserve">      国家重大水利工程建设基金债务付息支出</t>
  </si>
  <si>
    <t>2320419</t>
  </si>
  <si>
    <t xml:space="preserve">      车辆通行费债务付息支出</t>
  </si>
  <si>
    <t>2320420</t>
  </si>
  <si>
    <t xml:space="preserve">      污水处理费债务付息支出</t>
  </si>
  <si>
    <t>2320431</t>
  </si>
  <si>
    <t xml:space="preserve">      土地储备专项债券付息支出</t>
  </si>
  <si>
    <t>2320432</t>
  </si>
  <si>
    <t xml:space="preserve">      政府收费公路专项债券付息支出</t>
  </si>
  <si>
    <t>2320433</t>
  </si>
  <si>
    <t xml:space="preserve">      棚户区改造专项债券付息支出</t>
  </si>
  <si>
    <t>2320498</t>
  </si>
  <si>
    <t xml:space="preserve">      其他地方自行试点项目收益专项债券付息支出</t>
  </si>
  <si>
    <t>2320499</t>
  </si>
  <si>
    <t xml:space="preserve">      其他政府性基金债务付息支出</t>
  </si>
  <si>
    <t>十、债务发行费用支出</t>
  </si>
  <si>
    <t xml:space="preserve">    地方政府专项债务发行费用支出</t>
  </si>
  <si>
    <t>2330401</t>
  </si>
  <si>
    <t xml:space="preserve">      海南省高等级公路车辆通行附加费债务发行费用支出</t>
  </si>
  <si>
    <t>2330402</t>
  </si>
  <si>
    <t xml:space="preserve">      港口建设费债务发行费用支出</t>
  </si>
  <si>
    <t>2330405</t>
  </si>
  <si>
    <t xml:space="preserve">      国家电影事业发展专项资金债务发行费用支出</t>
  </si>
  <si>
    <t>2330411</t>
  </si>
  <si>
    <t xml:space="preserve">      国有土地使用权出让金债务发行费用支出</t>
  </si>
  <si>
    <t>2330413</t>
  </si>
  <si>
    <t xml:space="preserve">      农业土地开发资金债务发行费用支出</t>
  </si>
  <si>
    <t>2330414</t>
  </si>
  <si>
    <t xml:space="preserve">      大中型水库库区基金债务发行费用支出</t>
  </si>
  <si>
    <t>2330416</t>
  </si>
  <si>
    <t xml:space="preserve">      城市基础设施配套费债务发行费用支出</t>
  </si>
  <si>
    <t>2330417</t>
  </si>
  <si>
    <t xml:space="preserve">      小型水库移民扶助基金债务发行费用支出</t>
  </si>
  <si>
    <t>2330418</t>
  </si>
  <si>
    <t xml:space="preserve">      国家重大水利工程建设基金债务发行费用支出</t>
  </si>
  <si>
    <t>2330419</t>
  </si>
  <si>
    <t xml:space="preserve">      车辆通行费债务发行费用支出</t>
  </si>
  <si>
    <t>2330420</t>
  </si>
  <si>
    <t xml:space="preserve">      污水处理费债务发行费用支出</t>
  </si>
  <si>
    <t>2330431</t>
  </si>
  <si>
    <t xml:space="preserve">      土地储备专项债券发行费用支出</t>
  </si>
  <si>
    <t>2330432</t>
  </si>
  <si>
    <t xml:space="preserve">      政府收费公路专项债券发行费用支出</t>
  </si>
  <si>
    <t>2330433</t>
  </si>
  <si>
    <t xml:space="preserve">      棚户区改造专项债券发行费用支出</t>
  </si>
  <si>
    <t>2330498</t>
  </si>
  <si>
    <t xml:space="preserve">      其他地方自行试点项目收益专项债务发行费用支出</t>
  </si>
  <si>
    <t>2330499</t>
  </si>
  <si>
    <t xml:space="preserve">      其他政府性基金债务发行费用支出</t>
  </si>
  <si>
    <t>234</t>
  </si>
  <si>
    <t>十一、抗疫特别国债安排的支出</t>
  </si>
  <si>
    <t>23401</t>
  </si>
  <si>
    <t xml:space="preserve">    基础设施建设</t>
  </si>
  <si>
    <t>2340101</t>
  </si>
  <si>
    <t xml:space="preserve">      公共卫生体系建设</t>
  </si>
  <si>
    <t>2340102</t>
  </si>
  <si>
    <t xml:space="preserve">      重大疫情防控救治体系建设</t>
  </si>
  <si>
    <t>2340103</t>
  </si>
  <si>
    <t xml:space="preserve">      粮食安全</t>
  </si>
  <si>
    <t>2340104</t>
  </si>
  <si>
    <t xml:space="preserve">      能源安全</t>
  </si>
  <si>
    <t>2340105</t>
  </si>
  <si>
    <t xml:space="preserve">      应急物资保障</t>
  </si>
  <si>
    <t>2340106</t>
  </si>
  <si>
    <t xml:space="preserve">      产业链改造升级</t>
  </si>
  <si>
    <t>2340107</t>
  </si>
  <si>
    <t xml:space="preserve">      城镇老旧小区改造</t>
  </si>
  <si>
    <t>2340108</t>
  </si>
  <si>
    <t xml:space="preserve">      生态环境治理</t>
  </si>
  <si>
    <t>2340109</t>
  </si>
  <si>
    <t xml:space="preserve">      交通基础设施建设</t>
  </si>
  <si>
    <t>2340110</t>
  </si>
  <si>
    <t xml:space="preserve">      市政设施建设</t>
  </si>
  <si>
    <t>2340111</t>
  </si>
  <si>
    <t xml:space="preserve">      重大区域规划基础设施建设</t>
  </si>
  <si>
    <t>2340199</t>
  </si>
  <si>
    <t xml:space="preserve">      其他基础设施建设</t>
  </si>
  <si>
    <t>23402</t>
  </si>
  <si>
    <t xml:space="preserve">    抗疫相关支出</t>
  </si>
  <si>
    <t>2340201</t>
  </si>
  <si>
    <t xml:space="preserve">      减免房租补贴</t>
  </si>
  <si>
    <t>2340202</t>
  </si>
  <si>
    <t xml:space="preserve">      重点企业贷款贴息</t>
  </si>
  <si>
    <t>2340203</t>
  </si>
  <si>
    <t xml:space="preserve">      创业担保贷款贴息</t>
  </si>
  <si>
    <t>2340204</t>
  </si>
  <si>
    <t xml:space="preserve">      援企稳岗补贴</t>
  </si>
  <si>
    <t>2340205</t>
  </si>
  <si>
    <t xml:space="preserve">      困难群众基本生活补助</t>
  </si>
  <si>
    <t>2340299</t>
  </si>
  <si>
    <t xml:space="preserve">      其他抗疫相关支出</t>
  </si>
  <si>
    <t>全省政府性基金支出</t>
  </si>
  <si>
    <t>230</t>
  </si>
  <si>
    <t>23004</t>
  </si>
  <si>
    <t xml:space="preserve">   政府性基金转移支付</t>
  </si>
  <si>
    <t>2300402</t>
  </si>
  <si>
    <t xml:space="preserve">     政府性基金上解支出</t>
  </si>
  <si>
    <t>2300403</t>
  </si>
  <si>
    <t xml:space="preserve">     抗疫特别国债转移支付支出</t>
  </si>
  <si>
    <t>23008</t>
  </si>
  <si>
    <t xml:space="preserve">   调出资金</t>
  </si>
  <si>
    <t>23009</t>
  </si>
  <si>
    <t xml:space="preserve">   年终结余</t>
  </si>
  <si>
    <t>231</t>
  </si>
  <si>
    <t>地方政府专项债务还本支出</t>
  </si>
  <si>
    <t>市本级政府性基金预算收入</t>
  </si>
  <si>
    <t xml:space="preserve">   政府性基金补助收入</t>
  </si>
  <si>
    <t xml:space="preserve">     政府性基金上解收入</t>
  </si>
  <si>
    <t>类</t>
  </si>
  <si>
    <t>市本级政府性基金支出</t>
  </si>
  <si>
    <t>2300401</t>
  </si>
  <si>
    <t xml:space="preserve">     政府性基金补助支出</t>
  </si>
  <si>
    <t>203308</t>
  </si>
  <si>
    <t>23011</t>
  </si>
  <si>
    <t xml:space="preserve">   地方政府专项债务转贷支出</t>
  </si>
  <si>
    <t>上年结转对应安排支出</t>
  </si>
  <si>
    <t>本年支出小计</t>
  </si>
  <si>
    <r>
      <rPr>
        <sz val="14"/>
        <rFont val="MS Serif"/>
        <family val="1"/>
      </rPr>
      <t xml:space="preserve">    </t>
    </r>
    <r>
      <rPr>
        <sz val="14"/>
        <color indexed="8"/>
        <rFont val="宋体"/>
        <family val="3"/>
        <charset val="134"/>
      </rPr>
      <t>单位：万元</t>
    </r>
  </si>
  <si>
    <t>项        目</t>
  </si>
  <si>
    <t xml:space="preserve">  利润收入</t>
  </si>
  <si>
    <t xml:space="preserve">     电力企业利润收入</t>
  </si>
  <si>
    <t xml:space="preserve">     运输企业利润收入</t>
  </si>
  <si>
    <t xml:space="preserve">     投资服务企业利润收入</t>
  </si>
  <si>
    <t xml:space="preserve">     贸易企业利润收入</t>
  </si>
  <si>
    <t xml:space="preserve">     建筑施工企业利润收入</t>
  </si>
  <si>
    <t xml:space="preserve">     房地产企业利润收入</t>
  </si>
  <si>
    <t xml:space="preserve">     医药企业利润收入</t>
  </si>
  <si>
    <t xml:space="preserve">     农林牧渔企业利润收入</t>
  </si>
  <si>
    <t xml:space="preserve">     军工企业利润收入</t>
  </si>
  <si>
    <t xml:space="preserve">     转制科研院所利润收入</t>
  </si>
  <si>
    <t xml:space="preserve">     地质勘查企业利润收入</t>
  </si>
  <si>
    <r>
      <rPr>
        <sz val="14"/>
        <rFont val="宋体"/>
        <family val="3"/>
        <charset val="134"/>
      </rPr>
      <t xml:space="preserve">  </t>
    </r>
    <r>
      <rPr>
        <sz val="14"/>
        <rFont val="宋体"/>
        <family val="3"/>
        <charset val="134"/>
      </rPr>
      <t xml:space="preserve"> </t>
    </r>
    <r>
      <rPr>
        <sz val="14"/>
        <rFont val="宋体"/>
        <family val="3"/>
        <charset val="134"/>
      </rPr>
      <t xml:space="preserve">  卫生体育福利企业利润收入</t>
    </r>
  </si>
  <si>
    <t xml:space="preserve">     教育文化广播企业利润收入</t>
  </si>
  <si>
    <t xml:space="preserve">     科学研究企业利润收入</t>
  </si>
  <si>
    <t xml:space="preserve">     机关社团所属企业利润收入</t>
  </si>
  <si>
    <t xml:space="preserve">     化工企业利润收入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</si>
  <si>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</si>
  <si>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</si>
  <si>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</si>
  <si>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</si>
  <si>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</si>
  <si>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</si>
  <si>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</si>
  <si>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</si>
  <si>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</si>
  <si>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</si>
  <si>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</si>
  <si>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</si>
  <si>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</si>
  <si>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</si>
  <si>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</si>
  <si>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</si>
  <si>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全市国有资本经营收入</t>
  </si>
  <si>
    <t>上年结转收入</t>
  </si>
  <si>
    <t xml:space="preserve">  解决历史遗留问题及改革成本支出</t>
  </si>
  <si>
    <t xml:space="preserve">    “三供一业”移交补助支出</t>
  </si>
  <si>
    <t xml:space="preserve">    国有企业办职教幼教补助支出</t>
  </si>
  <si>
    <t xml:space="preserve">    国有企业退休人员社会化管理补助支出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</si>
  <si>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</si>
  <si>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</si>
  <si>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</si>
  <si>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</si>
  <si>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</si>
  <si>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</si>
  <si>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</si>
  <si>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</si>
  <si>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其他国有企业资本金注入</t>
  </si>
  <si>
    <t xml:space="preserve">  国有企业政策性补贴</t>
  </si>
  <si>
    <t xml:space="preserve">    国有企业政策性补贴（项）</t>
  </si>
  <si>
    <t xml:space="preserve">  金融国有资本经营预算支出</t>
  </si>
  <si>
    <t xml:space="preserve">  其他金融国有资本经营预算支出</t>
  </si>
  <si>
    <t xml:space="preserve">  其他国有资本经营预算支出</t>
  </si>
  <si>
    <t xml:space="preserve">    其他国有资本经营预算支出（项）</t>
  </si>
  <si>
    <t>全市国有资本经营支出</t>
  </si>
  <si>
    <t>国有资本经营预算转移支付</t>
  </si>
  <si>
    <t>调出资金</t>
  </si>
  <si>
    <t>结转下年</t>
  </si>
  <si>
    <t>利润收入</t>
  </si>
  <si>
    <t xml:space="preserve">     卫生体育福利企业利润收入</t>
  </si>
  <si>
    <t>股利、股息收入</t>
  </si>
  <si>
    <t>产权转让收入</t>
  </si>
  <si>
    <t xml:space="preserve">    国有股权、股份转让收入</t>
  </si>
  <si>
    <t xml:space="preserve">    国有独资企业产权转让收入</t>
  </si>
  <si>
    <t xml:space="preserve">   其他国有资本经营预算企业产权转让收入</t>
  </si>
  <si>
    <t>清算收入</t>
  </si>
  <si>
    <t>其他国有资本经营预算收入</t>
  </si>
  <si>
    <t>市本级国有资本经营收入</t>
  </si>
  <si>
    <t>市本级国有资本经营支出</t>
  </si>
  <si>
    <t>3-5  2022年大理市国有资本经营预算转移支付表（分地区）</t>
  </si>
  <si>
    <t>地  区</t>
  </si>
  <si>
    <t>预算数</t>
  </si>
  <si>
    <t>合  计</t>
  </si>
  <si>
    <t>项目名称</t>
  </si>
  <si>
    <t>项     目</t>
  </si>
  <si>
    <t>一、企业职工基本养老保险基金收入</t>
  </si>
  <si>
    <t xml:space="preserve">    其中：保险费收入</t>
  </si>
  <si>
    <t xml:space="preserve">          利息收入</t>
  </si>
  <si>
    <t xml:space="preserve">          财政补贴收入</t>
  </si>
  <si>
    <t>二、机关事业单位基本养老保险基金收入</t>
  </si>
  <si>
    <t>三、失业保险基金收入</t>
  </si>
  <si>
    <t>四、城镇职工基本医疗保险基金收入</t>
  </si>
  <si>
    <t>五、工伤保险基金收入</t>
  </si>
  <si>
    <t>六、城乡居民基本养老保险基金收入</t>
  </si>
  <si>
    <t>七、居民基本医疗保险基金收入</t>
  </si>
  <si>
    <t>收入小计</t>
  </si>
  <si>
    <t xml:space="preserve">  其中：保险费收入</t>
  </si>
  <si>
    <t xml:space="preserve">        利息收入</t>
  </si>
  <si>
    <t xml:space="preserve">        财政补贴收入</t>
  </si>
  <si>
    <t>上级补助收入</t>
  </si>
  <si>
    <t>下级上解收入</t>
  </si>
  <si>
    <t>收入合计</t>
  </si>
  <si>
    <r>
      <rPr>
        <sz val="14"/>
        <rFont val="宋体"/>
        <family val="3"/>
        <charset val="134"/>
      </rPr>
      <t xml:space="preserve">    </t>
    </r>
    <r>
      <rPr>
        <sz val="14"/>
        <color indexed="8"/>
        <rFont val="宋体"/>
        <family val="3"/>
        <charset val="134"/>
      </rPr>
      <t>单位：万元</t>
    </r>
  </si>
  <si>
    <t>一、企业职工基本养老保险基金支出</t>
  </si>
  <si>
    <t xml:space="preserve">    其中：待遇支出</t>
  </si>
  <si>
    <t>二、机关事业单位基本养老保险基金支出</t>
  </si>
  <si>
    <t>三、失业保险基金支出</t>
  </si>
  <si>
    <t>四、城镇职工基本医疗保险基金支出</t>
  </si>
  <si>
    <t>五、工伤保险基金支出</t>
  </si>
  <si>
    <t>六、城乡居民基本养老保险基金支出</t>
  </si>
  <si>
    <t>七、居民基本医疗保险基金支出</t>
  </si>
  <si>
    <t>支出小计</t>
  </si>
  <si>
    <t xml:space="preserve">    其中：社会保险待遇支出</t>
  </si>
  <si>
    <t>补助下级支出</t>
  </si>
  <si>
    <t>上解上级支出</t>
  </si>
  <si>
    <t>支出合计</t>
  </si>
  <si>
    <t>单位：亿元</t>
  </si>
  <si>
    <t>地   区</t>
  </si>
  <si>
    <t>2021年债务限额</t>
  </si>
  <si>
    <t>2021年债务余额预计执行数</t>
  </si>
  <si>
    <t>一般债务</t>
  </si>
  <si>
    <t>专项债务</t>
  </si>
  <si>
    <t>公  式</t>
  </si>
  <si>
    <t>A=B+C</t>
  </si>
  <si>
    <t>B</t>
  </si>
  <si>
    <t>C</t>
  </si>
  <si>
    <t>D=E+F</t>
  </si>
  <si>
    <t>E</t>
  </si>
  <si>
    <t>F</t>
  </si>
  <si>
    <t>大理市</t>
  </si>
  <si>
    <t>注：1.本表反映上一年度本地区、本级及分地区地方政府债务限额及余额预计执行数。</t>
  </si>
  <si>
    <t xml:space="preserve">    2.本表由县级以上地方各级财政部门在本级人民代表大会批准预算后二十日内公开。</t>
  </si>
  <si>
    <t>项    目</t>
  </si>
  <si>
    <t>执行数</t>
  </si>
  <si>
    <t>一、2020年末地方政府一般债务余额实际数</t>
  </si>
  <si>
    <t>二、2021年末地方政府一般债务余额限额</t>
  </si>
  <si>
    <t>三、2021年地方政府一般债务发行额</t>
  </si>
  <si>
    <t xml:space="preserve">   中央转贷地方的国际金融组织和外国政府贷款</t>
  </si>
  <si>
    <t xml:space="preserve">   2021年地方政府一般债券发行额</t>
  </si>
  <si>
    <t>四、2021年地方政府一般债务还本额</t>
  </si>
  <si>
    <t>五、2021年末地方政府一般债务余额预计执行数</t>
  </si>
  <si>
    <t>六、2022年地方财政赤字</t>
  </si>
  <si>
    <t>七、2022年地方政府一般债务余额限额</t>
  </si>
  <si>
    <t>注：1.本表反映本地区上两年度一般债务余额，上一年度一般债务限额、发行额、还本支出及余额，本年度财政赤字及一般
      债务限额。  
    2.本表由县级以上地方各级财政部门在本级人民代表大会批准预算后二十日内公开。</t>
  </si>
  <si>
    <t xml:space="preserve">    中央转贷地方的国际金融组织和外国政府贷款</t>
  </si>
  <si>
    <t xml:space="preserve">    2021年地方政府一般债券发行额</t>
  </si>
  <si>
    <t>注：1.本表反映本地区上两年度一般债务余额，上一年度一般债务限额、发行额、还本支出及余额，本年度财政赤
      字及一般债务限额。  
    2.本表由县级以上地方各级财政部门在本级人民代表大会批准预算后二十日内公开。</t>
  </si>
  <si>
    <t>一、2020年末地方政府专项债务余额实际数</t>
  </si>
  <si>
    <t>二、2021年末地方政府专项债务余额限额</t>
  </si>
  <si>
    <t>三、2021年地方政府专项债务发行额</t>
  </si>
  <si>
    <t>四、2021年地方政府专项债务还本额</t>
  </si>
  <si>
    <t>五、2021年末地方政府专项债务余额预计执行数</t>
  </si>
  <si>
    <t>六、2021年地方政府专项债务新增限额</t>
  </si>
  <si>
    <t>七、2022年末地方政府专项债务余额限额</t>
  </si>
  <si>
    <t>注：1.本表反映本地区上两年度专项债务余额，上一年度专项债务限额、发行额、还本额及余额，本年度专项债务新
      增限额及限额。
    2.本表由县级以上地方各级财政部门在本级人民代表大会批准预算后二十日内公开。</t>
  </si>
  <si>
    <t>注：1.本表反映本地区上两年度专项债务余额，上一年度专项债务限额、发行额、还本额及余额，本年度专项债务
      新增限额及限额。
    2.本表由县级以上地方各级财政部门在本级人民代表大会批准预算后二十日内公开。</t>
  </si>
  <si>
    <t>5-6  大理市地方政府债券发行及还本
付息情况表</t>
  </si>
  <si>
    <t>公式</t>
  </si>
  <si>
    <t>本地区</t>
  </si>
  <si>
    <t>本级</t>
  </si>
  <si>
    <t>一、2021年发行预计执行数</t>
  </si>
  <si>
    <t>A=B+D</t>
  </si>
  <si>
    <t>（一）一般债券</t>
  </si>
  <si>
    <t xml:space="preserve">   其中：再融资债券</t>
  </si>
  <si>
    <t>（二）专项债券</t>
  </si>
  <si>
    <t>D</t>
  </si>
  <si>
    <t>二、2021年还本预计执行数</t>
  </si>
  <si>
    <t>F=G+H</t>
  </si>
  <si>
    <t>G</t>
  </si>
  <si>
    <t>H</t>
  </si>
  <si>
    <t>三、2021年付息预计执行数</t>
  </si>
  <si>
    <t>I=J+K</t>
  </si>
  <si>
    <t>J</t>
  </si>
  <si>
    <t>K</t>
  </si>
  <si>
    <t>四、2022年还本预算数</t>
  </si>
  <si>
    <t>L=M+O</t>
  </si>
  <si>
    <t>M</t>
  </si>
  <si>
    <t xml:space="preserve">   其中：再融资</t>
  </si>
  <si>
    <t xml:space="preserve">      财政预算安排 </t>
  </si>
  <si>
    <t>N</t>
  </si>
  <si>
    <t>O</t>
  </si>
  <si>
    <t xml:space="preserve">      财政预算安排</t>
  </si>
  <si>
    <t>P</t>
  </si>
  <si>
    <t>五、2022年付息预算数</t>
  </si>
  <si>
    <t>Q=R+S</t>
  </si>
  <si>
    <t>R</t>
  </si>
  <si>
    <t>S</t>
  </si>
  <si>
    <t>注：1.本表反映本地区上一年度地方政府债券（含再融资债券）发行及还本付息支出预计执行数、本年度地方政府债券还本付息支出预算数等。
    2.本表由县级以上地方各级财政部门在本级人民代表大会批准预算后二十日内公开。</t>
  </si>
  <si>
    <t>下级</t>
  </si>
  <si>
    <t>一、2021年地方政府债务限额</t>
  </si>
  <si>
    <t>其中： 一般债务限额</t>
  </si>
  <si>
    <t xml:space="preserve">       专项债务限额</t>
  </si>
  <si>
    <t>二、提前下达的2022年新增地方政府债务限额</t>
  </si>
  <si>
    <t>注：本表反映本地区及本级年初预算中列示提前下达的新增地方政府债务限额情况，由县级以上地方各级财政部门在本级人民代表大会批准预算后二十日内公开。</t>
  </si>
  <si>
    <t>序号</t>
  </si>
  <si>
    <t>项目类型</t>
  </si>
  <si>
    <t>项目主管部门</t>
  </si>
  <si>
    <t>债券性质</t>
  </si>
  <si>
    <t>债券规模</t>
  </si>
  <si>
    <t>...</t>
  </si>
  <si>
    <t>说明：大理市不涉及年初新增地方政府债券资金安，故无此公开事项</t>
  </si>
  <si>
    <t>6-1   2022年市级重大政策和重点项目绩效目标表</t>
  </si>
  <si>
    <t>单位名称、项目名称</t>
  </si>
  <si>
    <t>项目年度绩效目标</t>
  </si>
  <si>
    <t>一级指标</t>
  </si>
  <si>
    <t>二级指标</t>
  </si>
  <si>
    <t>三级指标</t>
  </si>
  <si>
    <t>指标性质</t>
  </si>
  <si>
    <t>指标值</t>
  </si>
  <si>
    <t>度量单位</t>
  </si>
  <si>
    <t>指标属性</t>
  </si>
  <si>
    <t>指标内容</t>
  </si>
  <si>
    <t>大理市社会保险局.城乡居民养老保险市级配套补助资金</t>
  </si>
  <si>
    <t>根据《大理市人民政府关于印发大理市城乡居民基本养老保险实施方案的通知》（大市政发【2015】5号）《大理市人力资源和社会保障局 大理市财政局转发关于建立城乡居民基本养老保险待遇确定和基础养老金正常调整机制实施意见的通知》（市人社通【2019】12号）,2022年预算城乡居民基本养老保险市级财政配套资金697.5万元元,其中缴费补贴市级财政补助119.7万元，加发基础养老金143.1万元,轻残人员缴费补贴20万元,丧葬补助费373.2万元，低保特困户缴费市级补助41.5万元，合计697.5万元。</t>
  </si>
  <si>
    <t>产出指标</t>
  </si>
  <si>
    <t>成本指标</t>
  </si>
  <si>
    <t>个人缴费补贴标准</t>
  </si>
  <si>
    <t>=</t>
  </si>
  <si>
    <t>元</t>
  </si>
  <si>
    <t>定性指标</t>
  </si>
  <si>
    <t>反映本市缴费补贴情况</t>
  </si>
  <si>
    <t>特困、低保人员代缴标准</t>
  </si>
  <si>
    <t>80</t>
  </si>
  <si>
    <t>定量指标</t>
  </si>
  <si>
    <t>反映本市财政对困难群体补助情况</t>
  </si>
  <si>
    <t>数量指标</t>
  </si>
  <si>
    <t>财政代缴低保特困户保险费人数</t>
  </si>
  <si>
    <t>&gt;=</t>
  </si>
  <si>
    <t>人</t>
  </si>
  <si>
    <t>反映财政代缴低保特困户保险情况</t>
  </si>
  <si>
    <t>基础养老金标准</t>
  </si>
  <si>
    <t>1.6</t>
  </si>
  <si>
    <t>反映缴费年限超过15年，每超过一年加发 1.6元/人次</t>
  </si>
  <si>
    <t>养老金待遇领取人数</t>
  </si>
  <si>
    <t>68260</t>
  </si>
  <si>
    <t>反映财政补助城乡居民养老保险参保人养老金情况</t>
  </si>
  <si>
    <t>效益指标</t>
  </si>
  <si>
    <t>可持续影响指标</t>
  </si>
  <si>
    <t>年满60周岁并符合待遇领取人员终生保障率</t>
  </si>
  <si>
    <t>100</t>
  </si>
  <si>
    <t>%</t>
  </si>
  <si>
    <t>反映财政补助城乡居民养老保险参保人养老情况</t>
  </si>
  <si>
    <t>财政代缴轻残人员保险费人数</t>
  </si>
  <si>
    <t>917</t>
  </si>
  <si>
    <t>反映财政代缴轻残人员保险</t>
  </si>
  <si>
    <t>城乡居民养老保险缴费人数</t>
  </si>
  <si>
    <t>反映城乡居民养老保险参保人员缴费情况</t>
  </si>
  <si>
    <t>社会效益指标</t>
  </si>
  <si>
    <t>参保人员生活水平提高</t>
  </si>
  <si>
    <t>98</t>
  </si>
  <si>
    <t>轻度残疾人补助标准</t>
  </si>
  <si>
    <t>50</t>
  </si>
  <si>
    <t>政策宣传普及执行率</t>
  </si>
  <si>
    <t>反映本市城乡居民养老保险政策宣传情况</t>
  </si>
  <si>
    <t>质量指标</t>
  </si>
  <si>
    <t>财政对困难群体代缴率</t>
  </si>
  <si>
    <t>城乡居民参保覆盖率</t>
  </si>
  <si>
    <t>反映本市城乡居民养老保险参保情况</t>
  </si>
  <si>
    <t>养老保险待遇足额发放率</t>
  </si>
  <si>
    <t>反映本市城乡居民养老保险参保人员待遇领取情况</t>
  </si>
  <si>
    <t>时效指标</t>
  </si>
  <si>
    <t>补助资金及时发放率</t>
  </si>
  <si>
    <t>反映本市补助资金发放情况</t>
  </si>
  <si>
    <t>2</t>
  </si>
  <si>
    <t>反映65周岁以上领取待遇人员，加发2元/人/月</t>
  </si>
  <si>
    <t>丧葬补助</t>
  </si>
  <si>
    <t>反映财政补助城乡居民养老保险参保人丧葬补助情况</t>
  </si>
  <si>
    <t>满意度指标</t>
  </si>
  <si>
    <t>服务对象满意度指标</t>
  </si>
  <si>
    <t>参保人员满意度</t>
  </si>
  <si>
    <t>反映参保人对政策满意程度</t>
  </si>
  <si>
    <t>大理市医疗保险管理局.城乡医疗救助财政补助资金</t>
  </si>
  <si>
    <t>持续实施重特大医疗救助，对城乡最低生活保障人员、特困供养人员、建档立卡贫困人口进行一站式医疗救助。对城乡低保户、特困户定额全额资助参保，落实建档立卡贫困户医疗保险待遇倾斜政策，因病致贫、因病返贫得到有效解决。
目标1：持续实施重特大疾病医疗救助；
目标2：重点对象自付费用年度限额内住院救助比例达到70%；
目标3：强化医疗救助规范管理。</t>
  </si>
  <si>
    <t>城乡居民医保参保人数</t>
  </si>
  <si>
    <t>大理市辖区内常住人口中城乡居民基本医疗保险参保人数</t>
  </si>
  <si>
    <t>救助对象满意度</t>
  </si>
  <si>
    <t>85</t>
  </si>
  <si>
    <t>反映获救助对象的满意程度。
救助对象满意度=调查中满意和较满意的获救助人员数/调查总人数*100%</t>
  </si>
  <si>
    <t>救助费用“一站式”结算率</t>
  </si>
  <si>
    <t>医疗救助费用“一站式”结算率</t>
  </si>
  <si>
    <t>医疗救助对象覆盖范围</t>
  </si>
  <si>
    <t>逐步扩大</t>
  </si>
  <si>
    <t>医疗救助对象识别和政策落实</t>
  </si>
  <si>
    <t>医疗救助人次数</t>
  </si>
  <si>
    <t>28000</t>
  </si>
  <si>
    <t>人次</t>
  </si>
  <si>
    <t>医疗救助人次数医疗救助人次数，含资助参保及医疗费救助</t>
  </si>
  <si>
    <t>受益建档立卡贫困人口满意度</t>
  </si>
  <si>
    <t>健全医疗保障制度体系的作用</t>
  </si>
  <si>
    <t>成效明显</t>
  </si>
  <si>
    <t>救助资金及时发放率</t>
  </si>
  <si>
    <t>救助资金及时发放</t>
  </si>
  <si>
    <t>困难群众医疗费用负担减轻程度</t>
  </si>
  <si>
    <t>有效缓解</t>
  </si>
  <si>
    <t>减轻困难群众就医负担，有力地缓解了“因病致贫、因病返贫”的现象。</t>
  </si>
  <si>
    <t>健全社会救助体系的影响</t>
  </si>
  <si>
    <t>完善医疗保障体系，关注民生，构建和谐社会上发挥了积极作用。</t>
  </si>
  <si>
    <t>重点救助对象自付费用年度限额内住院救助比例</t>
  </si>
  <si>
    <t>70</t>
  </si>
  <si>
    <t>大理市洱海流域综合联动执法大队.洱海封湖禁渔综合联动执法经费</t>
  </si>
  <si>
    <t>封湖禁渔是为了保护湖体内重要的鱼类资源，在鱼类产卵、繁殖和生长发育的特定时期，规定禁止捕捞或限制捕捞活动。洱海实施封湖禁渔有利于保护洱海的主要经济鱼类和其它鱼类，使洱海水生动物得到较为充分的繁殖、生长时间，从而较大幅度地缓解鱼类资源量因捕捞量过甚带来的衰退，最大限度地保证了洱海生态系统和物种不受人为干扰和破坏，为水生植物提供了相对长期的、自然状态下的繁衍栖息地，从而促进洱海的生态恢复，环境保护，水质净化，渔业增收。</t>
  </si>
  <si>
    <t>指标1：实施联合联动执法和禁渔工作，推进洱海生物多样性和持续发展</t>
  </si>
  <si>
    <t>在执法过程中遇到的执法阻力明显减小，执法效力显著提高</t>
  </si>
  <si>
    <t>指标1：执法船只油料使用情况</t>
  </si>
  <si>
    <t>&lt;=</t>
  </si>
  <si>
    <t>升</t>
  </si>
  <si>
    <t>2022年执法船只油料费用不大于50000升</t>
  </si>
  <si>
    <t>生态效益指标</t>
  </si>
  <si>
    <t>指标1：让水生生物休养生息，渔业资源得到有效保护</t>
  </si>
  <si>
    <t>20</t>
  </si>
  <si>
    <t>使洱海水生动物得到较为充分的繁殖、生长时间，从而较大幅度地缓解鱼类资源量因捕捞量过甚带来的衰退，最大限度地保证了洱海生态系统和物种不受人为干扰和破坏，为水生植物提供了相对长期的、自然状态下的繁衍栖息地，从而促进洱海的生态恢复，环境保护，水质净化，渔业增收。</t>
  </si>
  <si>
    <t>指标1：项目完成及时率</t>
  </si>
  <si>
    <t>2022年项目完成及时率指标</t>
  </si>
  <si>
    <t>指标6：10个渔船归港点守港人员工资及维护</t>
  </si>
  <si>
    <t>31.8</t>
  </si>
  <si>
    <t>万元</t>
  </si>
  <si>
    <t>2022年10个渔船归港点守港人员工资及维护小于等于31.8万元</t>
  </si>
  <si>
    <t>指标2：制止非法捕捞</t>
  </si>
  <si>
    <t>2000</t>
  </si>
  <si>
    <t>次/年</t>
  </si>
  <si>
    <t>2022年制止非法捕捞大于等于2000次</t>
  </si>
  <si>
    <t>指标2：招聘临时工人数</t>
  </si>
  <si>
    <t>2022年执法大队共招聘临时工人数大于等于61人</t>
  </si>
  <si>
    <t>指标1：执法快艇、大船、巡逻车油料费</t>
  </si>
  <si>
    <t>2022年执法快艇、大船、巡逻车油料费小于等于38.4万元</t>
  </si>
  <si>
    <t>指标10：封湖期劳动保护用品费用</t>
  </si>
  <si>
    <t>2022年封湖期劳动保护用品费用小于等于6.84万元</t>
  </si>
  <si>
    <t>指标3：才村、古生执法组租用房屋及场地</t>
  </si>
  <si>
    <t>2022年才村、古生执法组租用房屋及场地小于等于12万元</t>
  </si>
  <si>
    <t>指标7：执法组租车情况</t>
  </si>
  <si>
    <t>5</t>
  </si>
  <si>
    <t>辆</t>
  </si>
  <si>
    <t>2022年执法大队各执法组租用车辆不大于5辆</t>
  </si>
  <si>
    <t>指标5：执法人员培训费（职业技术等级培训及执法培训）</t>
  </si>
  <si>
    <t>2022年执法人员培训费（职业技术等级培训及执法培训）小于等于6万元</t>
  </si>
  <si>
    <t>指标9：联合联动执法行动次数</t>
  </si>
  <si>
    <t>次</t>
  </si>
  <si>
    <t>2022年执法大队联合联动执法行动次数大于25次</t>
  </si>
  <si>
    <t>指标17：执法专项行动保障经费</t>
  </si>
  <si>
    <t>2022年执法专项行动保障经费小于等于8万元</t>
  </si>
  <si>
    <t>指标4： 洱海流域清理整治水沟</t>
  </si>
  <si>
    <t>10000</t>
  </si>
  <si>
    <t>2022年清理整治水沟大于等于10000次</t>
  </si>
  <si>
    <t>指标4：电台、电视、报刊宣传，宣传资料印刷、宣传器材购买费用</t>
  </si>
  <si>
    <t>2022年电台、电视、报刊宣传，宣传资料印刷、宣传器材购买费用小于等于8万元</t>
  </si>
  <si>
    <t>指标3：检查河流河道</t>
  </si>
  <si>
    <t>2022年检查河流河道大于等于2000次</t>
  </si>
  <si>
    <t>指标18：才村、古生、桃源、挖色、海东执法组保障运行费用</t>
  </si>
  <si>
    <t>2022年才村、古生、桃源、挖色、海东执法组保障运行费用小于等于14.4万元</t>
  </si>
  <si>
    <t>指标6：才村、古生执法组房屋租用情况</t>
  </si>
  <si>
    <t>户</t>
  </si>
  <si>
    <t>2022年执法大队租用房屋不大于2户</t>
  </si>
  <si>
    <t>指标3：渔船集中归港点</t>
  </si>
  <si>
    <t>10</t>
  </si>
  <si>
    <t>个</t>
  </si>
  <si>
    <t>2022年渔船归港点小于等于10个</t>
  </si>
  <si>
    <t>指标4：执法船只维修数量</t>
  </si>
  <si>
    <t>艘</t>
  </si>
  <si>
    <t>2022年执法船只维修数量不大于20艘</t>
  </si>
  <si>
    <t>指标14：执法快艇维修费用</t>
  </si>
  <si>
    <t>2022年执法快艇维修费用小于等于18万元</t>
  </si>
  <si>
    <t>指标11：打捞近岸水域违法网具临时性雇请民工费用</t>
  </si>
  <si>
    <t>2022年打捞近岸水域违法网具临时性雇请民工费用小于等于18万元</t>
  </si>
  <si>
    <t>指标12：执法巡逻车维修费用</t>
  </si>
  <si>
    <t>2022年执法巡逻车维修费用小于等于6.72万元</t>
  </si>
  <si>
    <t>指标2：才村、古生、桃源、挖色、海东、机动执法组站点零星维修费</t>
  </si>
  <si>
    <t>2022年才村、古生、桃源、挖色、海东、机动执法组站点零星维修费小于等于9.6万元</t>
  </si>
  <si>
    <t>指标15：才村、古生、桃源、挖色、海东执法组租车费用</t>
  </si>
  <si>
    <t>2022年才村、古生、桃源、挖色、海东执法组租车费用小于等于12.78万元</t>
  </si>
  <si>
    <t>指标10：购买临时工五险人数</t>
  </si>
  <si>
    <t>2022年执法大队购买协管员五险人数小于等于61人</t>
  </si>
  <si>
    <t>指标7：临时工工资（含五险）、意外保险、管理费</t>
  </si>
  <si>
    <t>2022年临时工工资（含五险）、意外保险、管理费小于等于256.75万元</t>
  </si>
  <si>
    <t>指标1:创造就业岗位</t>
  </si>
  <si>
    <t>2022年创造就业岗位大于等于61人</t>
  </si>
  <si>
    <t>重点工作</t>
  </si>
  <si>
    <t>2022年工作重点及工作情况</t>
  </si>
  <si>
    <t>一般公共预算</t>
  </si>
  <si>
    <t>是以税收为主体的财政收入，安排用于保障和改善民生、推动经济社会发展、维护国家安全、维持国家机构正常运转等方面的收支预算。一般公共财政预算收入按级次包括本级收入、对下级的税收返还和转移支付、下级上解收入。本级一般公共财政预算收入按来源包括税收收入和非税收入等。一般公共财政预算支出按级次包括本级支出、上解上级支出、对下的税收返还和转移支付。本级一般公共财政预算支出按照功能分类分为:一般公共服务、外交、国防、公共安全、教育、科技、文化旅游体育与传媒、社会保障和就业、卫生健康、节能环保、城乡社区、农林水、交通运输、资源勘探工业信息等、商业服务业等、金融、自然资源海洋气象等、住房保障、粮油物资储备、灾害防治及应急管理、债务付息、债务发行和其他支出；按经济性质分类分为:工资福利支出、商品和服务支出、对个人和家庭补助等支出。</t>
  </si>
  <si>
    <t>政府性基金预算</t>
  </si>
  <si>
    <t>是依照法律、行政法规的规定在一定期限内向特定对象征收、收取或者以其他方式筹集的资金，专项用于特定公共事业发展的收支预算。政府性基金预算应当根据基金项目收入情况和实际支出需要，按基金项目编制，做到以收定支。</t>
  </si>
  <si>
    <t>国有资本经营预算</t>
  </si>
  <si>
    <t>是对国有资本收益作出支出安排的收支预算。国有资本经营预算按照收支平衡的原则编制，以收定支，不列赤字，与一般公共预算相衔接。</t>
  </si>
  <si>
    <t>社会保险基金预算</t>
  </si>
  <si>
    <t>是对社会保险缴款、一般公共预算安排和其他方式筹集的资金，专项用于社会保险的收支预算。社会保险基金预算按照统筹层次和社会保险项目分别编制，做到收支平衡。</t>
  </si>
  <si>
    <t>一般政府债券</t>
  </si>
  <si>
    <t>是指地方政府针对没有收益的公益性事业发展举债发行的债券，筹集资金安排的支出纳入一般公共预算管理，本金以一般公共预算收入偿还。</t>
  </si>
  <si>
    <t>专项政府债券</t>
  </si>
  <si>
    <t>是指地方政府针对土地储备、收费公路等有一定收益的公益性事业发展举债发行的债券，安排的支出纳入政府性基金预算管理，本金通过对应的政府性基金或专项收入偿还。</t>
  </si>
  <si>
    <t>是指货币资金、商品、服务或金融资产的所有权由一方向另一方的无偿转移。转移的对象可以是现金，也可以是实物。财政转移支付主要是指财政资源(资金)在各级政府间的无偿转移，包括横向转移纵向转移。财政转移支付通常可以分为无条件的财政转移支付(即一般性转移支付)和有条件的财政转移支付(即专项转移支付)两种。</t>
  </si>
  <si>
    <t>预算稳定调节基金</t>
  </si>
  <si>
    <t>是指为实现宏观调控目标，保持年度间政府预算的衔接和稳定，各级
一般公共预算设置的储备性资金。各级政府性基金预算、国有资本经营预
算和社会保险基金预算不得设置预算稳定调节基金。</t>
  </si>
  <si>
    <t>现代财政制度</t>
  </si>
  <si>
    <t>财政是国家治理的基础和重要支柱，现代财政制度就是优化资源配置、维护市场统一、促进社会公平、实现国家长治久安的制度保障。建立现代财政制度，就必须完善立法、明确事权、改革税制、稳定税负、透明预算、提高效率，发挥中央和地方两个积极性。党的十九大提出:加快建立现代财政制度，建立权责清晰、财力协调、区域均衡的中央和地方财政关系，建立全面规范透明、标准科学、约束有力的预算制度，全面实施绩效管理。深化税收制度改革、健全地方税体系。</t>
  </si>
  <si>
    <t>全口径预算管理</t>
  </si>
  <si>
    <t>是财政预算管理的一种模式，目标是将所有政府收支纳入预算，进行高效、统一管理。２０１５年正式颁布新修订的«预算法»第五条规定:预算包括一般公共预算、政府性基金预算、国有资本经营预算、社会保险基金预算。至此，把所有预算按上述四类全部分类管理，为政府高效运行奠定基础。</t>
  </si>
  <si>
    <t>“三保”支出</t>
  </si>
  <si>
    <t>中央和省为巩固县级基本财力保障成果，增强基层政府执政能力，推进基本公共服务均等化，促进全面建成小康社会，以实现县乡政府“保基本民生、保工资、保运转”为目标，统一制定了县级基本财力保障机制的国家保障范围和标准。县级基本财力的保障范围主要包括民生支出、人员经费、公用经费以及其他必要支出，其中，基本民生支出主要包括中央和省统一制定政策，涉及农业、教育、文化、社会保障、医疗卫生、科学技术、计划生育、环境保护、保障性住房和村级组织运转经费等直接针对公民或政策权益人应保障的项目支出；人员经费包括国家和省统一出台的基本工资、奖金、津贴补贴，离退休人员离退休费，工资性附加支出，地方津补贴等项目，各地自定政策或参照省级确定的政策及提高标准部分不纳入；公用经费包括办公费等商品和服务支出，办公设备购置等其他资本性支出等。各级政府应按照“先保基本民生、保工资、保运转，再保其他方面支出”的顺序安排预算，足额保障基本支出责任。</t>
  </si>
  <si>
    <t>“三公”经费</t>
  </si>
  <si>
    <t>是指政府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购置费及按规定保留的公务用车燃料费、维修费、过路过桥费、保险费、安全奖励费用等支出，公务用车指用于履行公务的机动车辆，包括一般公务用车和执法执勤用车。公务接待费，反映单位按规定开支的各类公务接待(含外宾接待)支出。</t>
  </si>
  <si>
    <t xml:space="preserve">      用于城乡医疗救助的彩票公益金支出</t>
    <phoneticPr fontId="9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</si>
</sst>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41" formatCode="_ * #,##0_ ;_ * \-#,##0_ ;_ * &quot;-&quot;_ ;_ @_ "/>
    <numFmt numFmtId="43" formatCode="_ * #,##0.00_ ;_ * \-#,##0.00_ ;_ * &quot;-&quot;??_ ;_ @_ "/>
    <numFmt numFmtId="176" formatCode="#,##0.00_);[Red]\(#,##0.00\)"/>
    <numFmt numFmtId="177" formatCode="#,##0.000000"/>
    <numFmt numFmtId="178" formatCode="\$#,##0.00;\(\$#,##0.00\)"/>
    <numFmt numFmtId="179" formatCode="#,##0.00_ "/>
    <numFmt numFmtId="180" formatCode="_(* #,##0.00_);_(* \(#,##0.00\);_(* &quot;-&quot;??_);_(@_)"/>
    <numFmt numFmtId="181" formatCode="_(&quot;$&quot;* #,##0_);_(&quot;$&quot;* \(#,##0\);_(&quot;$&quot;* &quot;-&quot;_);_(@_)"/>
    <numFmt numFmtId="182" formatCode="&quot;$&quot;\ #,##0_-;[Red]&quot;$&quot;\ #,##0\-"/>
    <numFmt numFmtId="183" formatCode="#,##0.00_ ;\-#,##0.00;;"/>
    <numFmt numFmtId="184" formatCode="&quot;$&quot;#,##0_);[Red]\(&quot;$&quot;#,##0\)"/>
    <numFmt numFmtId="185" formatCode="_-* #,##0_-;\-* #,##0_-;_-* &quot;-&quot;_-;_-@_-"/>
    <numFmt numFmtId="186" formatCode="0_ "/>
    <numFmt numFmtId="187" formatCode="0.00_ "/>
    <numFmt numFmtId="188" formatCode="_-&quot;$&quot;\ * #,##0_-;_-&quot;$&quot;\ * #,##0\-;_-&quot;$&quot;\ * &quot;-&quot;_-;_-@_-"/>
    <numFmt numFmtId="189" formatCode="\$#,##0;\(\$#,##0\)"/>
    <numFmt numFmtId="190" formatCode="#,##0;\(#,##0\)"/>
    <numFmt numFmtId="191" formatCode="_-* #,##0.00_-;\-* #,##0.00_-;_-* &quot;-&quot;??_-;_-@_-"/>
    <numFmt numFmtId="192" formatCode="yy\.mm\.dd"/>
    <numFmt numFmtId="193" formatCode="0.0%"/>
    <numFmt numFmtId="194" formatCode="0\.0,&quot;0&quot;"/>
    <numFmt numFmtId="195" formatCode="_-&quot;$&quot;\ * #,##0.00_-;_-&quot;$&quot;\ * #,##0.00\-;_-&quot;$&quot;\ * &quot;-&quot;??_-;_-@_-"/>
    <numFmt numFmtId="196" formatCode="#,##0_ "/>
    <numFmt numFmtId="197" formatCode="0.0"/>
    <numFmt numFmtId="198" formatCode="&quot;$&quot;\ #,##0.00_-;[Red]&quot;$&quot;\ #,##0.00\-"/>
    <numFmt numFmtId="199" formatCode="&quot;$&quot;#,##0.00_);[Red]\(&quot;$&quot;#,##0.00\)"/>
    <numFmt numFmtId="200" formatCode="_ * #,##0_ ;_ * \-#,##0_ ;_ * &quot;-&quot;??_ ;_ @_ "/>
    <numFmt numFmtId="201" formatCode="#,##0_ ;[Red]\-#,##0\ "/>
    <numFmt numFmtId="202" formatCode="_(* #,##0_);_(* \(#,##0\);_(* &quot;-&quot;_);_(@_)"/>
    <numFmt numFmtId="203" formatCode="_(&quot;$&quot;* #,##0.00_);_(&quot;$&quot;* \(#,##0.00\);_(&quot;$&quot;* &quot;-&quot;??_);_(@_)"/>
    <numFmt numFmtId="204" formatCode="#,##0.0_);\(#,##0.0\)"/>
  </numFmts>
  <fonts count="118">
    <font>
      <sz val="11"/>
      <color indexed="8"/>
      <name val="宋体"/>
      <charset val="134"/>
    </font>
    <font>
      <sz val="11"/>
      <color theme="1"/>
      <name val="宋体"/>
      <family val="3"/>
      <charset val="134"/>
      <scheme val="minor"/>
    </font>
    <font>
      <sz val="20"/>
      <name val="方正小标宋简体"/>
      <family val="4"/>
      <charset val="134"/>
    </font>
    <font>
      <b/>
      <sz val="14"/>
      <name val="宋体"/>
      <family val="3"/>
      <charset val="134"/>
      <scheme val="minor"/>
    </font>
    <font>
      <b/>
      <sz val="14"/>
      <color theme="1"/>
      <name val="宋体"/>
      <family val="3"/>
      <charset val="134"/>
      <scheme val="minor"/>
    </font>
    <font>
      <sz val="10"/>
      <name val="宋体"/>
      <family val="3"/>
      <charset val="134"/>
      <scheme val="minor"/>
    </font>
    <font>
      <sz val="10"/>
      <color theme="1"/>
      <name val="宋体"/>
      <family val="3"/>
      <charset val="134"/>
      <scheme val="minor"/>
    </font>
    <font>
      <b/>
      <sz val="10"/>
      <name val="宋体"/>
      <family val="3"/>
      <charset val="134"/>
    </font>
    <font>
      <sz val="12"/>
      <name val="宋体"/>
      <family val="3"/>
      <charset val="134"/>
    </font>
    <font>
      <sz val="10"/>
      <color rgb="FFFF0000"/>
      <name val="宋体"/>
      <family val="3"/>
      <charset val="134"/>
    </font>
    <font>
      <sz val="10"/>
      <name val="宋体"/>
      <family val="3"/>
      <charset val="134"/>
    </font>
    <font>
      <sz val="20"/>
      <color indexed="8"/>
      <name val="方正小标宋简体"/>
      <family val="4"/>
      <charset val="134"/>
    </font>
    <font>
      <b/>
      <sz val="14"/>
      <color indexed="8"/>
      <name val="宋体"/>
      <family val="3"/>
      <charset val="134"/>
    </font>
    <font>
      <sz val="14"/>
      <color theme="1"/>
      <name val="宋体"/>
      <family val="3"/>
      <charset val="134"/>
    </font>
    <font>
      <sz val="10"/>
      <color theme="1"/>
      <name val="宋体"/>
      <family val="3"/>
      <charset val="134"/>
    </font>
    <font>
      <sz val="14"/>
      <color indexed="8"/>
      <name val="宋体"/>
      <family val="3"/>
      <charset val="134"/>
      <scheme val="minor"/>
    </font>
    <font>
      <sz val="12"/>
      <color indexed="8"/>
      <name val="宋体"/>
      <family val="3"/>
      <charset val="134"/>
      <scheme val="minor"/>
    </font>
    <font>
      <sz val="11"/>
      <color indexed="8"/>
      <name val="宋体"/>
      <family val="3"/>
      <charset val="134"/>
      <scheme val="minor"/>
    </font>
    <font>
      <b/>
      <sz val="20"/>
      <name val="SimSun"/>
      <charset val="134"/>
    </font>
    <font>
      <sz val="11"/>
      <name val="SimSun"/>
      <charset val="134"/>
    </font>
    <font>
      <b/>
      <sz val="14"/>
      <name val="SimSun"/>
      <charset val="134"/>
    </font>
    <font>
      <sz val="14"/>
      <name val="SimSun"/>
      <charset val="134"/>
    </font>
    <font>
      <sz val="12"/>
      <name val="SimSun"/>
      <charset val="134"/>
    </font>
    <font>
      <b/>
      <sz val="15"/>
      <name val="SimSun"/>
      <charset val="134"/>
    </font>
    <font>
      <sz val="9"/>
      <name val="SimSun"/>
      <charset val="134"/>
    </font>
    <font>
      <sz val="14"/>
      <name val="宋体"/>
      <family val="3"/>
      <charset val="134"/>
    </font>
    <font>
      <sz val="14"/>
      <color indexed="8"/>
      <name val="宋体"/>
      <family val="3"/>
      <charset val="134"/>
    </font>
    <font>
      <sz val="12"/>
      <color indexed="8"/>
      <name val="宋体"/>
      <family val="3"/>
      <charset val="134"/>
    </font>
    <font>
      <b/>
      <sz val="14"/>
      <name val="宋体"/>
      <family val="3"/>
      <charset val="134"/>
    </font>
    <font>
      <b/>
      <sz val="20"/>
      <name val="方正小标宋简体"/>
      <family val="4"/>
      <charset val="134"/>
    </font>
    <font>
      <sz val="14"/>
      <name val="MS Serif"/>
      <family val="1"/>
    </font>
    <font>
      <sz val="14"/>
      <name val="Times New Roman"/>
      <family val="1"/>
    </font>
    <font>
      <sz val="14"/>
      <name val="宋体"/>
      <family val="3"/>
      <charset val="134"/>
      <scheme val="minor"/>
    </font>
    <font>
      <sz val="11"/>
      <name val="宋体"/>
      <family val="3"/>
      <charset val="134"/>
    </font>
    <font>
      <sz val="20"/>
      <color rgb="FF000000"/>
      <name val="方正小标宋简体"/>
      <family val="4"/>
      <charset val="134"/>
    </font>
    <font>
      <b/>
      <sz val="12"/>
      <name val="宋体"/>
      <family val="3"/>
      <charset val="134"/>
    </font>
    <font>
      <sz val="16"/>
      <name val="宋体"/>
      <family val="3"/>
      <charset val="134"/>
    </font>
    <font>
      <sz val="16"/>
      <color indexed="8"/>
      <name val="方正小标宋简体"/>
      <family val="4"/>
      <charset val="134"/>
    </font>
    <font>
      <sz val="16"/>
      <color indexed="8"/>
      <name val="宋体"/>
      <family val="3"/>
      <charset val="134"/>
    </font>
    <font>
      <b/>
      <sz val="16"/>
      <name val="宋体"/>
      <family val="3"/>
      <charset val="134"/>
    </font>
    <font>
      <sz val="14"/>
      <color rgb="FF000000"/>
      <name val="宋体"/>
      <family val="3"/>
      <charset val="134"/>
    </font>
    <font>
      <sz val="20"/>
      <color indexed="8"/>
      <name val="华文中宋"/>
      <family val="3"/>
      <charset val="134"/>
    </font>
    <font>
      <b/>
      <sz val="11"/>
      <name val="宋体"/>
      <family val="3"/>
      <charset val="134"/>
    </font>
    <font>
      <sz val="14"/>
      <color theme="1"/>
      <name val="宋体"/>
      <family val="3"/>
      <charset val="134"/>
      <scheme val="minor"/>
    </font>
    <font>
      <sz val="20"/>
      <color indexed="8"/>
      <name val="宋体"/>
      <family val="3"/>
      <charset val="134"/>
    </font>
    <font>
      <b/>
      <sz val="18"/>
      <color indexed="8"/>
      <name val="方正小标宋简体"/>
      <family val="4"/>
      <charset val="134"/>
    </font>
    <font>
      <b/>
      <sz val="14"/>
      <name val="黑体"/>
      <family val="3"/>
      <charset val="134"/>
    </font>
    <font>
      <sz val="14"/>
      <color indexed="9"/>
      <name val="宋体"/>
      <family val="3"/>
      <charset val="134"/>
    </font>
    <font>
      <sz val="12"/>
      <name val="仿宋_GB2312"/>
      <family val="3"/>
      <charset val="134"/>
    </font>
    <font>
      <sz val="20"/>
      <color theme="1"/>
      <name val="方正小标宋简体"/>
      <family val="4"/>
      <charset val="134"/>
    </font>
    <font>
      <sz val="20"/>
      <color theme="1"/>
      <name val="方正小标宋_GBK"/>
      <family val="4"/>
      <charset val="134"/>
    </font>
    <font>
      <sz val="12"/>
      <name val="宋体"/>
      <family val="3"/>
      <charset val="134"/>
      <scheme val="minor"/>
    </font>
    <font>
      <sz val="14"/>
      <name val="Arial"/>
      <family val="2"/>
    </font>
    <font>
      <b/>
      <sz val="14"/>
      <name val="Arial"/>
      <family val="2"/>
    </font>
    <font>
      <b/>
      <sz val="14"/>
      <color theme="1"/>
      <name val="宋体"/>
      <family val="3"/>
      <charset val="134"/>
    </font>
    <font>
      <sz val="14"/>
      <color indexed="10"/>
      <name val="宋体"/>
      <family val="3"/>
      <charset val="134"/>
    </font>
    <font>
      <sz val="12"/>
      <color rgb="FFFF0000"/>
      <name val="宋体"/>
      <family val="3"/>
      <charset val="134"/>
    </font>
    <font>
      <sz val="12"/>
      <name val="方正黑体_GBK"/>
      <family val="4"/>
      <charset val="134"/>
    </font>
    <font>
      <sz val="11"/>
      <color indexed="8"/>
      <name val="宋体"/>
      <family val="3"/>
      <charset val="134"/>
    </font>
    <font>
      <sz val="28"/>
      <color rgb="FF000000"/>
      <name val="华文中宋"/>
      <family val="3"/>
      <charset val="134"/>
    </font>
    <font>
      <sz val="20"/>
      <color indexed="8"/>
      <name val="楷体_GB2312"/>
      <family val="3"/>
      <charset val="134"/>
    </font>
    <font>
      <sz val="24"/>
      <color indexed="8"/>
      <name val="方正小标宋简体"/>
      <family val="4"/>
      <charset val="134"/>
    </font>
    <font>
      <sz val="18"/>
      <color indexed="8"/>
      <name val="楷体_GB2312"/>
      <family val="3"/>
      <charset val="134"/>
    </font>
    <font>
      <sz val="11"/>
      <color indexed="9"/>
      <name val="宋体"/>
      <family val="3"/>
      <charset val="134"/>
    </font>
    <font>
      <sz val="10"/>
      <name val="Arial"/>
      <family val="2"/>
    </font>
    <font>
      <sz val="12"/>
      <color indexed="9"/>
      <name val="宋体"/>
      <family val="3"/>
      <charset val="134"/>
    </font>
    <font>
      <sz val="10"/>
      <name val="Geneva"/>
      <family val="1"/>
    </font>
    <font>
      <sz val="7"/>
      <name val="Small Fonts"/>
      <family val="2"/>
    </font>
    <font>
      <b/>
      <sz val="12"/>
      <name val="Arial"/>
      <family val="2"/>
    </font>
    <font>
      <sz val="8"/>
      <name val="Arial"/>
      <family val="2"/>
    </font>
    <font>
      <sz val="10"/>
      <name val="Helv"/>
      <family val="2"/>
    </font>
    <font>
      <sz val="10"/>
      <name val="Times New Roman"/>
      <family val="1"/>
    </font>
    <font>
      <sz val="12"/>
      <name val="Times New Roman"/>
      <family val="1"/>
    </font>
    <font>
      <sz val="10"/>
      <name val="MS Sans Serif"/>
      <family val="1"/>
    </font>
    <font>
      <b/>
      <sz val="10"/>
      <name val="MS Sans Serif"/>
      <family val="2"/>
    </font>
    <font>
      <b/>
      <sz val="8"/>
      <color indexed="9"/>
      <name val="宋体"/>
      <family val="3"/>
      <charset val="134"/>
    </font>
    <font>
      <sz val="8"/>
      <name val="Times New Roman"/>
      <family val="1"/>
    </font>
    <font>
      <sz val="11"/>
      <color indexed="17"/>
      <name val="宋体"/>
      <family val="3"/>
      <charset val="134"/>
    </font>
    <font>
      <u/>
      <sz val="12"/>
      <color indexed="12"/>
      <name val="宋体"/>
      <family val="3"/>
      <charset val="134"/>
    </font>
    <font>
      <b/>
      <sz val="11"/>
      <color indexed="8"/>
      <name val="宋体"/>
      <family val="3"/>
      <charset val="134"/>
    </font>
    <font>
      <sz val="10"/>
      <name val="楷体"/>
      <family val="3"/>
      <charset val="134"/>
    </font>
    <font>
      <sz val="11"/>
      <color indexed="60"/>
      <name val="宋体"/>
      <family val="3"/>
      <charset val="134"/>
    </font>
    <font>
      <b/>
      <sz val="13"/>
      <color indexed="56"/>
      <name val="宋体"/>
      <family val="3"/>
      <charset val="134"/>
    </font>
    <font>
      <sz val="11"/>
      <color indexed="20"/>
      <name val="宋体"/>
      <family val="3"/>
      <charset val="134"/>
    </font>
    <font>
      <b/>
      <sz val="15"/>
      <color indexed="56"/>
      <name val="宋体"/>
      <family val="3"/>
      <charset val="134"/>
    </font>
    <font>
      <sz val="12"/>
      <color indexed="16"/>
      <name val="宋体"/>
      <family val="3"/>
      <charset val="134"/>
    </font>
    <font>
      <b/>
      <sz val="11"/>
      <color indexed="56"/>
      <name val="宋体"/>
      <family val="3"/>
      <charset val="134"/>
    </font>
    <font>
      <sz val="12"/>
      <color indexed="17"/>
      <name val="宋体"/>
      <family val="3"/>
      <charset val="134"/>
    </font>
    <font>
      <b/>
      <sz val="10"/>
      <name val="Tms Rmn"/>
      <family val="1"/>
    </font>
    <font>
      <b/>
      <sz val="18"/>
      <color indexed="56"/>
      <name val="宋体"/>
      <family val="3"/>
      <charset val="134"/>
    </font>
    <font>
      <b/>
      <sz val="10"/>
      <color indexed="9"/>
      <name val="宋体"/>
      <family val="3"/>
      <charset val="134"/>
    </font>
    <font>
      <sz val="12"/>
      <color indexed="9"/>
      <name val="Helv"/>
      <family val="2"/>
    </font>
    <font>
      <sz val="12"/>
      <name val="Helv"/>
      <family val="2"/>
    </font>
    <font>
      <sz val="10"/>
      <color indexed="8"/>
      <name val="MS Sans Serif"/>
      <family val="2"/>
    </font>
    <font>
      <sz val="10"/>
      <name val="仿宋_GB2312"/>
      <family val="3"/>
      <charset val="134"/>
    </font>
    <font>
      <b/>
      <sz val="13"/>
      <color indexed="54"/>
      <name val="宋体"/>
      <family val="3"/>
      <charset val="134"/>
    </font>
    <font>
      <b/>
      <sz val="11"/>
      <color indexed="63"/>
      <name val="宋体"/>
      <family val="3"/>
      <charset val="134"/>
    </font>
    <font>
      <sz val="9"/>
      <name val="微软雅黑"/>
      <family val="2"/>
      <charset val="134"/>
    </font>
    <font>
      <sz val="11"/>
      <color indexed="62"/>
      <name val="宋体"/>
      <family val="3"/>
      <charset val="134"/>
    </font>
    <font>
      <sz val="9"/>
      <name val="宋体"/>
      <family val="3"/>
      <charset val="134"/>
    </font>
    <font>
      <b/>
      <sz val="12"/>
      <color indexed="8"/>
      <name val="宋体"/>
      <family val="3"/>
      <charset val="134"/>
    </font>
    <font>
      <b/>
      <sz val="15"/>
      <color indexed="54"/>
      <name val="宋体"/>
      <family val="3"/>
      <charset val="134"/>
    </font>
    <font>
      <b/>
      <sz val="9"/>
      <name val="Arial"/>
      <family val="2"/>
    </font>
    <font>
      <b/>
      <sz val="11"/>
      <color indexed="54"/>
      <name val="宋体"/>
      <family val="3"/>
      <charset val="134"/>
    </font>
    <font>
      <b/>
      <sz val="18"/>
      <color indexed="54"/>
      <name val="宋体"/>
      <family val="3"/>
      <charset val="134"/>
    </font>
    <font>
      <b/>
      <sz val="14"/>
      <name val="楷体"/>
      <family val="3"/>
      <charset val="134"/>
    </font>
    <font>
      <b/>
      <sz val="18"/>
      <color indexed="62"/>
      <name val="宋体"/>
      <family val="3"/>
      <charset val="134"/>
    </font>
    <font>
      <i/>
      <sz val="11"/>
      <color indexed="23"/>
      <name val="宋体"/>
      <family val="3"/>
      <charset val="134"/>
    </font>
    <font>
      <sz val="12"/>
      <color indexed="20"/>
      <name val="宋体"/>
      <family val="3"/>
      <charset val="134"/>
    </font>
    <font>
      <sz val="11"/>
      <color indexed="52"/>
      <name val="宋体"/>
      <family val="3"/>
      <charset val="134"/>
    </font>
    <font>
      <b/>
      <sz val="11"/>
      <color indexed="9"/>
      <name val="宋体"/>
      <family val="3"/>
      <charset val="134"/>
    </font>
    <font>
      <b/>
      <sz val="11"/>
      <color indexed="52"/>
      <name val="宋体"/>
      <family val="3"/>
      <charset val="134"/>
    </font>
    <font>
      <u/>
      <sz val="10"/>
      <color indexed="12"/>
      <name val="Times"/>
      <family val="1"/>
    </font>
    <font>
      <u/>
      <sz val="11"/>
      <color indexed="52"/>
      <name val="宋体"/>
      <family val="3"/>
      <charset val="134"/>
    </font>
    <font>
      <b/>
      <sz val="10"/>
      <name val="Arial"/>
      <family val="2"/>
    </font>
    <font>
      <u/>
      <sz val="12"/>
      <color indexed="36"/>
      <name val="宋体"/>
      <family val="3"/>
      <charset val="134"/>
    </font>
    <font>
      <sz val="11"/>
      <color indexed="10"/>
      <name val="宋体"/>
      <family val="3"/>
      <charset val="134"/>
    </font>
    <font>
      <sz val="12"/>
      <name val="Courier"/>
      <family val="3"/>
    </font>
  </fonts>
  <fills count="3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10"/>
        <bgColor indexed="64"/>
      </patternFill>
    </fill>
    <fill>
      <patternFill patternType="solid">
        <fgColor indexed="54"/>
        <bgColor indexed="64"/>
      </patternFill>
    </fill>
    <fill>
      <patternFill patternType="solid">
        <fgColor indexed="52"/>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27"/>
        <bgColor indexed="64"/>
      </patternFill>
    </fill>
    <fill>
      <patternFill patternType="solid">
        <fgColor indexed="55"/>
        <bgColor indexed="64"/>
      </patternFill>
    </fill>
    <fill>
      <patternFill patternType="solid">
        <fgColor indexed="49"/>
        <bgColor indexed="64"/>
      </patternFill>
    </fill>
    <fill>
      <patternFill patternType="solid">
        <fgColor indexed="51"/>
        <bgColor indexed="64"/>
      </patternFill>
    </fill>
    <fill>
      <patternFill patternType="solid">
        <fgColor indexed="44"/>
        <bgColor indexed="64"/>
      </patternFill>
    </fill>
    <fill>
      <patternFill patternType="solid">
        <fgColor indexed="31"/>
        <bgColor indexed="64"/>
      </patternFill>
    </fill>
    <fill>
      <patternFill patternType="solid">
        <fgColor indexed="42"/>
        <bgColor indexed="64"/>
      </patternFill>
    </fill>
    <fill>
      <patternFill patternType="solid">
        <fgColor indexed="11"/>
        <bgColor indexed="64"/>
      </patternFill>
    </fill>
    <fill>
      <patternFill patternType="solid">
        <fgColor indexed="30"/>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mediumGray">
        <fgColor indexed="22"/>
      </patternFill>
    </fill>
    <fill>
      <patternFill patternType="solid">
        <fgColor indexed="48"/>
        <bgColor indexed="64"/>
      </patternFill>
    </fill>
    <fill>
      <patternFill patternType="solid">
        <fgColor indexed="36"/>
        <bgColor indexed="64"/>
      </patternFill>
    </fill>
    <fill>
      <patternFill patternType="solid">
        <fgColor indexed="29"/>
        <bgColor indexed="64"/>
      </patternFill>
    </fill>
    <fill>
      <patternFill patternType="gray0625"/>
    </fill>
    <fill>
      <patternFill patternType="solid">
        <fgColor indexed="12"/>
        <bgColor indexed="64"/>
      </patternFill>
    </fill>
    <fill>
      <patternFill patternType="solid">
        <fgColor indexed="15"/>
        <bgColor indexed="64"/>
      </patternFill>
    </fill>
    <fill>
      <patternFill patternType="solid">
        <fgColor indexed="14"/>
        <bgColor indexed="64"/>
      </patternFill>
    </fill>
    <fill>
      <patternFill patternType="solid">
        <fgColor indexed="46"/>
        <bgColor indexed="64"/>
      </patternFill>
    </fill>
    <fill>
      <patternFill patternType="lightUp">
        <fgColor indexed="9"/>
        <bgColor indexed="29"/>
      </patternFill>
    </fill>
    <fill>
      <patternFill patternType="solid">
        <fgColor indexed="57"/>
        <bgColor indexed="64"/>
      </patternFill>
    </fill>
    <fill>
      <patternFill patternType="lightUp">
        <fgColor indexed="9"/>
        <bgColor indexed="55"/>
      </patternFill>
    </fill>
    <fill>
      <patternFill patternType="lightUp">
        <fgColor indexed="9"/>
        <bgColor indexed="22"/>
      </patternFill>
    </fill>
    <fill>
      <patternFill patternType="solid">
        <fgColor indexed="62"/>
        <bgColor indexed="64"/>
      </patternFill>
    </fill>
    <fill>
      <patternFill patternType="solid">
        <fgColor indexed="40"/>
        <bgColor indexed="64"/>
      </patternFill>
    </fill>
    <fill>
      <patternFill patternType="solid">
        <fgColor indexed="53"/>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top/>
      <bottom style="thin">
        <color indexed="8"/>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bottom style="thin">
        <color auto="1"/>
      </bottom>
      <diagonal/>
    </border>
    <border>
      <left/>
      <right/>
      <top style="medium">
        <color auto="1"/>
      </top>
      <bottom style="medium">
        <color auto="1"/>
      </bottom>
      <diagonal/>
    </border>
    <border>
      <left/>
      <right/>
      <top/>
      <bottom style="medium">
        <color auto="1"/>
      </bottom>
      <diagonal/>
    </border>
    <border>
      <left/>
      <right/>
      <top style="medium">
        <color indexed="9"/>
      </top>
      <bottom style="medium">
        <color indexed="9"/>
      </bottom>
      <diagonal/>
    </border>
    <border>
      <left/>
      <right/>
      <top style="thin">
        <color indexed="62"/>
      </top>
      <bottom style="double">
        <color indexed="62"/>
      </bottom>
      <diagonal/>
    </border>
    <border>
      <left/>
      <right/>
      <top/>
      <bottom style="thick">
        <color indexed="22"/>
      </bottom>
      <diagonal/>
    </border>
    <border>
      <left/>
      <right/>
      <top/>
      <bottom style="thick">
        <color indexed="62"/>
      </bottom>
      <diagonal/>
    </border>
    <border>
      <left/>
      <right/>
      <top/>
      <bottom style="medium">
        <color indexed="30"/>
      </bottom>
      <diagonal/>
    </border>
    <border>
      <left style="thin">
        <color auto="1"/>
      </left>
      <right style="thin">
        <color auto="1"/>
      </right>
      <top/>
      <bottom/>
      <diagonal/>
    </border>
    <border>
      <left/>
      <right/>
      <top/>
      <bottom style="thick">
        <color indexed="4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thick">
        <color indexed="11"/>
      </bottom>
      <diagonal/>
    </border>
    <border>
      <left/>
      <right/>
      <top style="thin">
        <color indexed="11"/>
      </top>
      <bottom style="double">
        <color indexed="11"/>
      </bottom>
      <diagonal/>
    </border>
    <border>
      <left/>
      <right/>
      <top/>
      <bottom style="medium">
        <color indexed="4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1283">
    <xf numFmtId="0" fontId="0" fillId="0" borderId="0">
      <alignment vertical="center"/>
    </xf>
    <xf numFmtId="0" fontId="79" fillId="0" borderId="20" applyNumberFormat="0" applyFill="0" applyAlignment="0" applyProtection="0">
      <alignment vertical="center"/>
    </xf>
    <xf numFmtId="0" fontId="65" fillId="12" borderId="0" applyNumberFormat="0" applyBorder="0" applyAlignment="0" applyProtection="0">
      <alignment vertical="center"/>
    </xf>
    <xf numFmtId="0" fontId="63" fillId="4" borderId="0" applyNumberFormat="0" applyBorder="0" applyAlignment="0" applyProtection="0">
      <alignment vertical="center"/>
    </xf>
    <xf numFmtId="0" fontId="80" fillId="0" borderId="16" applyNumberFormat="0" applyFill="0" applyProtection="0">
      <alignment horizontal="center" vertical="center"/>
    </xf>
    <xf numFmtId="0" fontId="66" fillId="0" borderId="0">
      <alignment vertical="center"/>
    </xf>
    <xf numFmtId="9" fontId="8" fillId="0" borderId="0" applyFont="0" applyFill="0" applyBorder="0" applyAlignment="0" applyProtection="0">
      <alignment vertical="center"/>
    </xf>
    <xf numFmtId="0" fontId="77" fillId="16" borderId="0" applyNumberFormat="0" applyBorder="0" applyAlignment="0" applyProtection="0">
      <alignment vertical="center"/>
    </xf>
    <xf numFmtId="0" fontId="76" fillId="0" borderId="0">
      <alignment horizontal="center" vertical="center" wrapText="1"/>
      <protection locked="0"/>
    </xf>
    <xf numFmtId="0" fontId="65" fillId="5" borderId="0" applyNumberFormat="0" applyBorder="0" applyAlignment="0" applyProtection="0">
      <alignment vertical="center"/>
    </xf>
    <xf numFmtId="0" fontId="8" fillId="0" borderId="0">
      <alignment vertical="center"/>
    </xf>
    <xf numFmtId="0" fontId="27" fillId="8" borderId="0" applyNumberFormat="0" applyBorder="0" applyAlignment="0" applyProtection="0">
      <alignment vertical="center"/>
    </xf>
    <xf numFmtId="0" fontId="66" fillId="0" borderId="0">
      <alignment vertical="center"/>
    </xf>
    <xf numFmtId="0" fontId="8" fillId="0" borderId="0">
      <alignment vertical="center"/>
    </xf>
    <xf numFmtId="0" fontId="27" fillId="9" borderId="0" applyNumberFormat="0" applyBorder="0" applyAlignment="0" applyProtection="0">
      <alignment vertical="center"/>
    </xf>
    <xf numFmtId="0" fontId="58" fillId="0" borderId="0">
      <alignment vertical="center"/>
    </xf>
    <xf numFmtId="43" fontId="58" fillId="0" borderId="0" applyFont="0" applyFill="0" applyBorder="0" applyAlignment="0" applyProtection="0">
      <alignment vertical="center"/>
    </xf>
    <xf numFmtId="0" fontId="65" fillId="6" borderId="0" applyNumberFormat="0" applyBorder="0" applyAlignment="0" applyProtection="0">
      <alignment vertical="center"/>
    </xf>
    <xf numFmtId="0" fontId="77" fillId="10" borderId="0" applyNumberFormat="0" applyBorder="0" applyAlignment="0" applyProtection="0">
      <alignment vertical="center"/>
    </xf>
    <xf numFmtId="0" fontId="69" fillId="8" borderId="1" applyNumberFormat="0" applyBorder="0" applyAlignment="0" applyProtection="0">
      <alignment vertical="center"/>
    </xf>
    <xf numFmtId="0" fontId="65" fillId="11" borderId="0" applyNumberFormat="0" applyBorder="0" applyAlignment="0" applyProtection="0">
      <alignment vertical="center"/>
    </xf>
    <xf numFmtId="192" fontId="64" fillId="0" borderId="16" applyFill="0" applyProtection="0">
      <alignment horizontal="right" vertical="center"/>
    </xf>
    <xf numFmtId="0" fontId="63" fillId="6" borderId="0" applyNumberFormat="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27" fillId="8" borderId="0" applyNumberFormat="0" applyBorder="0" applyAlignment="0" applyProtection="0">
      <alignment vertical="center"/>
    </xf>
    <xf numFmtId="0" fontId="66" fillId="0" borderId="0">
      <alignment vertical="center"/>
    </xf>
    <xf numFmtId="0" fontId="85" fillId="21" borderId="0" applyNumberFormat="0" applyBorder="0" applyAlignment="0" applyProtection="0">
      <alignment vertical="center"/>
    </xf>
    <xf numFmtId="0" fontId="65" fillId="5" borderId="0" applyNumberFormat="0" applyBorder="0" applyAlignment="0" applyProtection="0">
      <alignment vertical="center"/>
    </xf>
    <xf numFmtId="0" fontId="63" fillId="23" borderId="0" applyNumberFormat="0" applyBorder="0" applyAlignment="0" applyProtection="0">
      <alignment vertical="center"/>
    </xf>
    <xf numFmtId="0" fontId="72" fillId="0" borderId="0">
      <alignment vertical="center"/>
    </xf>
    <xf numFmtId="0" fontId="63" fillId="25" borderId="0" applyNumberFormat="0" applyBorder="0" applyAlignment="0" applyProtection="0">
      <alignment vertical="center"/>
    </xf>
    <xf numFmtId="0" fontId="72" fillId="0" borderId="0">
      <alignment vertical="center"/>
    </xf>
    <xf numFmtId="0" fontId="65" fillId="6" borderId="0" applyNumberFormat="0" applyBorder="0" applyAlignment="0" applyProtection="0">
      <alignment vertical="center"/>
    </xf>
    <xf numFmtId="0" fontId="65" fillId="14" borderId="0" applyNumberFormat="0" applyBorder="0" applyAlignment="0" applyProtection="0">
      <alignment vertical="center"/>
    </xf>
    <xf numFmtId="0" fontId="65" fillId="11" borderId="0" applyNumberFormat="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0" fontId="70" fillId="0" borderId="0">
      <alignment vertical="center"/>
    </xf>
    <xf numFmtId="0" fontId="63" fillId="21" borderId="0" applyNumberFormat="0" applyBorder="0" applyAlignment="0" applyProtection="0">
      <alignment vertical="center"/>
    </xf>
    <xf numFmtId="0" fontId="70" fillId="0" borderId="0">
      <alignment vertical="center"/>
    </xf>
    <xf numFmtId="0" fontId="84" fillId="0" borderId="22" applyNumberFormat="0" applyFill="0" applyAlignment="0" applyProtection="0">
      <alignment vertical="center"/>
    </xf>
    <xf numFmtId="0" fontId="65" fillId="14" borderId="0" applyNumberFormat="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83" fillId="21" borderId="0" applyNumberFormat="0" applyBorder="0" applyAlignment="0" applyProtection="0">
      <alignment vertical="center"/>
    </xf>
    <xf numFmtId="0" fontId="72" fillId="0" borderId="0">
      <alignment vertical="center"/>
    </xf>
    <xf numFmtId="0" fontId="63" fillId="21" borderId="0" applyNumberFormat="0" applyBorder="0" applyAlignment="0" applyProtection="0">
      <alignment vertical="center"/>
    </xf>
    <xf numFmtId="0" fontId="72" fillId="0" borderId="0">
      <alignment vertical="center"/>
    </xf>
    <xf numFmtId="0" fontId="65" fillId="6" borderId="0" applyNumberFormat="0" applyBorder="0" applyAlignment="0" applyProtection="0">
      <alignment vertical="center"/>
    </xf>
    <xf numFmtId="0" fontId="65" fillId="5" borderId="0" applyNumberFormat="0" applyBorder="0" applyAlignment="0" applyProtection="0">
      <alignment vertical="center"/>
    </xf>
    <xf numFmtId="9" fontId="8" fillId="0" borderId="0" applyFont="0" applyFill="0" applyBorder="0" applyAlignment="0" applyProtection="0">
      <alignment vertical="center"/>
    </xf>
    <xf numFmtId="0" fontId="65" fillId="6" borderId="0" applyNumberFormat="0" applyBorder="0" applyAlignment="0" applyProtection="0">
      <alignment vertical="center"/>
    </xf>
    <xf numFmtId="0" fontId="58" fillId="14" borderId="0" applyNumberFormat="0" applyBorder="0" applyAlignment="0" applyProtection="0">
      <alignment vertical="center"/>
    </xf>
    <xf numFmtId="0" fontId="8" fillId="0" borderId="0">
      <alignment vertical="center"/>
    </xf>
    <xf numFmtId="0" fontId="74" fillId="0" borderId="18">
      <alignment horizontal="center" vertical="center"/>
    </xf>
    <xf numFmtId="0" fontId="63" fillId="23" borderId="0" applyNumberFormat="0" applyBorder="0" applyAlignment="0" applyProtection="0">
      <alignment vertical="center"/>
    </xf>
    <xf numFmtId="0" fontId="58" fillId="16" borderId="0" applyNumberFormat="0" applyBorder="0" applyAlignment="0" applyProtection="0">
      <alignment vertical="center"/>
    </xf>
    <xf numFmtId="0" fontId="8" fillId="0" borderId="0">
      <alignment vertical="center"/>
    </xf>
    <xf numFmtId="0" fontId="64" fillId="0" borderId="14" applyNumberFormat="0" applyFill="0" applyProtection="0">
      <alignment horizontal="righ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9" fontId="8" fillId="0" borderId="0" applyFont="0" applyFill="0" applyBorder="0" applyAlignment="0" applyProtection="0">
      <alignment vertical="center"/>
    </xf>
    <xf numFmtId="0" fontId="66" fillId="0" borderId="0">
      <alignment vertical="center"/>
    </xf>
    <xf numFmtId="0" fontId="27" fillId="9" borderId="0" applyNumberFormat="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66" fillId="0" borderId="0">
      <alignment vertical="center"/>
    </xf>
    <xf numFmtId="0" fontId="8" fillId="0" borderId="0" applyNumberFormat="0" applyFont="0" applyFill="0" applyBorder="0" applyAlignment="0" applyProtection="0">
      <alignment horizontal="left" vertical="center"/>
    </xf>
    <xf numFmtId="0" fontId="87" fillId="16" borderId="0" applyNumberFormat="0" applyBorder="0" applyAlignment="0" applyProtection="0">
      <alignment vertical="center"/>
    </xf>
    <xf numFmtId="0" fontId="27" fillId="9" borderId="0" applyNumberFormat="0" applyBorder="0" applyAlignment="0" applyProtection="0">
      <alignment vertical="center"/>
    </xf>
    <xf numFmtId="0" fontId="63" fillId="9" borderId="0" applyNumberFormat="0" applyBorder="0" applyAlignment="0" applyProtection="0">
      <alignment vertical="center"/>
    </xf>
    <xf numFmtId="9" fontId="8" fillId="0" borderId="0" applyFont="0" applyFill="0" applyBorder="0" applyAlignment="0" applyProtection="0">
      <alignment vertical="center"/>
    </xf>
    <xf numFmtId="0" fontId="66" fillId="0" borderId="0">
      <alignment vertical="center"/>
    </xf>
    <xf numFmtId="0" fontId="84" fillId="0" borderId="22" applyNumberFormat="0" applyFill="0" applyAlignment="0" applyProtection="0">
      <alignment vertical="center"/>
    </xf>
    <xf numFmtId="0" fontId="65" fillId="6" borderId="0" applyNumberFormat="0" applyBorder="0" applyAlignment="0" applyProtection="0">
      <alignment vertical="center"/>
    </xf>
    <xf numFmtId="0" fontId="70" fillId="0" borderId="0">
      <alignment vertical="center"/>
    </xf>
    <xf numFmtId="0" fontId="84" fillId="0" borderId="22" applyNumberFormat="0" applyFill="0" applyAlignment="0" applyProtection="0">
      <alignment vertical="center"/>
    </xf>
    <xf numFmtId="0" fontId="65" fillId="6" borderId="0" applyNumberFormat="0" applyBorder="0" applyAlignment="0" applyProtection="0">
      <alignment vertical="center"/>
    </xf>
    <xf numFmtId="49" fontId="8" fillId="0" borderId="0" applyFont="0" applyFill="0" applyBorder="0" applyAlignment="0" applyProtection="0">
      <alignment vertical="center"/>
    </xf>
    <xf numFmtId="0" fontId="58" fillId="0" borderId="0">
      <alignment vertical="center"/>
    </xf>
    <xf numFmtId="0" fontId="72" fillId="0" borderId="0">
      <alignment vertical="center"/>
    </xf>
    <xf numFmtId="0" fontId="8" fillId="0" borderId="0">
      <alignment vertical="center"/>
    </xf>
    <xf numFmtId="0" fontId="27" fillId="8" borderId="0" applyNumberFormat="0" applyBorder="0" applyAlignment="0" applyProtection="0">
      <alignment vertical="center"/>
    </xf>
    <xf numFmtId="0" fontId="66" fillId="0" borderId="0">
      <alignment vertical="center"/>
    </xf>
    <xf numFmtId="9" fontId="8" fillId="0" borderId="0" applyFont="0" applyFill="0" applyBorder="0" applyAlignment="0" applyProtection="0">
      <alignment vertical="center"/>
    </xf>
    <xf numFmtId="0" fontId="66" fillId="0" borderId="0">
      <alignment vertical="center"/>
    </xf>
    <xf numFmtId="0" fontId="66" fillId="0" borderId="0">
      <alignment vertical="center"/>
    </xf>
    <xf numFmtId="0" fontId="78" fillId="0" borderId="0" applyNumberFormat="0" applyFill="0" applyBorder="0" applyAlignment="0" applyProtection="0">
      <alignment vertical="top"/>
      <protection locked="0"/>
    </xf>
    <xf numFmtId="0" fontId="65" fillId="5" borderId="0" applyNumberFormat="0" applyBorder="0" applyAlignment="0" applyProtection="0">
      <alignment vertical="center"/>
    </xf>
    <xf numFmtId="49" fontId="8" fillId="0" borderId="0" applyFont="0" applyFill="0" applyBorder="0" applyAlignment="0" applyProtection="0">
      <alignment vertical="center"/>
    </xf>
    <xf numFmtId="0" fontId="65" fillId="14" borderId="0" applyNumberFormat="0" applyBorder="0" applyAlignment="0" applyProtection="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82" fillId="0" borderId="21" applyNumberFormat="0" applyFill="0" applyAlignment="0" applyProtection="0">
      <alignment vertical="center"/>
    </xf>
    <xf numFmtId="10" fontId="8" fillId="0" borderId="0" applyFont="0" applyFill="0" applyBorder="0" applyAlignment="0" applyProtection="0">
      <alignment vertical="center"/>
    </xf>
    <xf numFmtId="9" fontId="8" fillId="0" borderId="0" applyFont="0" applyFill="0" applyBorder="0" applyAlignment="0" applyProtection="0">
      <alignment vertical="center"/>
    </xf>
    <xf numFmtId="0" fontId="66" fillId="0" borderId="0">
      <alignment vertical="center"/>
    </xf>
    <xf numFmtId="0" fontId="78" fillId="0" borderId="0" applyNumberFormat="0" applyFill="0" applyBorder="0" applyAlignment="0" applyProtection="0">
      <alignment vertical="top"/>
      <protection locked="0"/>
    </xf>
    <xf numFmtId="0" fontId="65" fillId="5" borderId="0" applyNumberFormat="0" applyBorder="0" applyAlignment="0" applyProtection="0">
      <alignment vertical="center"/>
    </xf>
    <xf numFmtId="0" fontId="66" fillId="0" borderId="0">
      <alignment vertical="center"/>
    </xf>
    <xf numFmtId="0" fontId="66" fillId="0" borderId="0">
      <alignment vertical="center"/>
    </xf>
    <xf numFmtId="0" fontId="65" fillId="12" borderId="0" applyNumberFormat="0" applyBorder="0" applyAlignment="0" applyProtection="0">
      <alignment vertical="center"/>
    </xf>
    <xf numFmtId="0" fontId="64" fillId="0" borderId="0">
      <alignment vertical="center"/>
    </xf>
    <xf numFmtId="0" fontId="72" fillId="0" borderId="0">
      <alignment vertical="center"/>
    </xf>
    <xf numFmtId="0" fontId="58" fillId="16" borderId="0" applyNumberFormat="0" applyBorder="0" applyAlignment="0" applyProtection="0">
      <alignment vertical="center"/>
    </xf>
    <xf numFmtId="0" fontId="58" fillId="16" borderId="0" applyNumberFormat="0" applyBorder="0" applyAlignment="0" applyProtection="0">
      <alignment vertical="center"/>
    </xf>
    <xf numFmtId="0" fontId="63" fillId="29" borderId="0" applyNumberFormat="0" applyBorder="0" applyAlignment="0" applyProtection="0">
      <alignment vertical="center"/>
    </xf>
    <xf numFmtId="0" fontId="58" fillId="15" borderId="0" applyNumberFormat="0" applyBorder="0" applyAlignment="0" applyProtection="0">
      <alignment vertical="center"/>
    </xf>
    <xf numFmtId="0" fontId="27" fillId="15" borderId="0" applyNumberFormat="0" applyBorder="0" applyAlignment="0" applyProtection="0">
      <alignment vertical="center"/>
    </xf>
    <xf numFmtId="0" fontId="58" fillId="21" borderId="0" applyNumberFormat="0" applyBorder="0" applyAlignment="0" applyProtection="0">
      <alignment vertical="center"/>
    </xf>
    <xf numFmtId="0" fontId="58" fillId="21" borderId="0" applyNumberFormat="0" applyBorder="0" applyAlignment="0" applyProtection="0">
      <alignment vertical="center"/>
    </xf>
    <xf numFmtId="0" fontId="63" fillId="19" borderId="0" applyNumberFormat="0" applyBorder="0" applyAlignment="0" applyProtection="0">
      <alignment vertical="center"/>
    </xf>
    <xf numFmtId="0" fontId="58" fillId="21" borderId="0" applyNumberFormat="0" applyBorder="0" applyAlignment="0" applyProtection="0">
      <alignment vertical="center"/>
    </xf>
    <xf numFmtId="0" fontId="8" fillId="0" borderId="0">
      <alignment vertical="center"/>
    </xf>
    <xf numFmtId="0" fontId="58" fillId="8" borderId="0" applyNumberFormat="0" applyBorder="0" applyAlignment="0" applyProtection="0">
      <alignment vertical="center"/>
    </xf>
    <xf numFmtId="0" fontId="58" fillId="8" borderId="0" applyNumberFormat="0" applyBorder="0" applyAlignment="0" applyProtection="0">
      <alignment vertical="center"/>
    </xf>
    <xf numFmtId="188" fontId="8" fillId="0" borderId="0" applyFont="0" applyFill="0" applyBorder="0" applyAlignment="0" applyProtection="0">
      <alignment vertical="center"/>
    </xf>
    <xf numFmtId="0" fontId="8" fillId="0" borderId="0">
      <alignment vertical="center"/>
    </xf>
    <xf numFmtId="0" fontId="58" fillId="10" borderId="0" applyNumberFormat="0" applyBorder="0" applyAlignment="0" applyProtection="0">
      <alignment vertical="center"/>
    </xf>
    <xf numFmtId="0" fontId="8" fillId="0" borderId="0">
      <alignment vertical="center"/>
    </xf>
    <xf numFmtId="0" fontId="58" fillId="10" borderId="0" applyNumberFormat="0" applyBorder="0" applyAlignment="0" applyProtection="0">
      <alignment vertical="center"/>
    </xf>
    <xf numFmtId="0" fontId="65" fillId="19" borderId="0" applyNumberFormat="0" applyBorder="0" applyAlignment="0" applyProtection="0">
      <alignment vertical="center"/>
    </xf>
    <xf numFmtId="0" fontId="8" fillId="0" borderId="0">
      <alignment vertical="center"/>
    </xf>
    <xf numFmtId="0" fontId="58" fillId="30" borderId="0" applyNumberFormat="0" applyBorder="0" applyAlignment="0" applyProtection="0">
      <alignment vertical="center"/>
    </xf>
    <xf numFmtId="0" fontId="58" fillId="3" borderId="0" applyNumberFormat="0" applyBorder="0" applyAlignment="0" applyProtection="0">
      <alignment vertical="center"/>
    </xf>
    <xf numFmtId="0" fontId="58" fillId="3"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27" fillId="8" borderId="0" applyNumberFormat="0" applyBorder="0" applyAlignment="0" applyProtection="0">
      <alignment vertical="center"/>
    </xf>
    <xf numFmtId="0" fontId="58" fillId="19" borderId="0" applyNumberFormat="0" applyBorder="0" applyAlignment="0" applyProtection="0">
      <alignment vertical="center"/>
    </xf>
    <xf numFmtId="0" fontId="58" fillId="20" borderId="0" applyNumberFormat="0" applyBorder="0" applyAlignment="0" applyProtection="0">
      <alignment vertical="center"/>
    </xf>
    <xf numFmtId="0" fontId="58" fillId="20" borderId="0" applyNumberFormat="0" applyBorder="0" applyAlignment="0" applyProtection="0">
      <alignment vertical="center"/>
    </xf>
    <xf numFmtId="0" fontId="65" fillId="5" borderId="0" applyNumberFormat="0" applyBorder="0" applyAlignment="0" applyProtection="0">
      <alignment vertical="center"/>
    </xf>
    <xf numFmtId="0" fontId="94" fillId="0" borderId="1">
      <alignment horizontal="left" vertical="center"/>
    </xf>
    <xf numFmtId="0" fontId="58" fillId="14" borderId="0" applyNumberFormat="0" applyBorder="0" applyAlignment="0" applyProtection="0">
      <alignment vertical="center"/>
    </xf>
    <xf numFmtId="0" fontId="58" fillId="21" borderId="0" applyNumberFormat="0" applyBorder="0" applyAlignment="0" applyProtection="0">
      <alignment vertical="center"/>
    </xf>
    <xf numFmtId="0" fontId="58" fillId="21" borderId="0" applyNumberFormat="0" applyBorder="0" applyAlignment="0" applyProtection="0">
      <alignment vertical="center"/>
    </xf>
    <xf numFmtId="0" fontId="58" fillId="25" borderId="0" applyNumberFormat="0" applyBorder="0" applyAlignment="0" applyProtection="0">
      <alignment vertical="center"/>
    </xf>
    <xf numFmtId="0" fontId="58" fillId="19" borderId="0" applyNumberFormat="0" applyBorder="0" applyAlignment="0" applyProtection="0">
      <alignment vertical="center"/>
    </xf>
    <xf numFmtId="0" fontId="58" fillId="19" borderId="0" applyNumberFormat="0" applyBorder="0" applyAlignment="0" applyProtection="0">
      <alignment vertical="center"/>
    </xf>
    <xf numFmtId="0" fontId="58" fillId="17" borderId="0" applyNumberFormat="0" applyBorder="0" applyAlignment="0" applyProtection="0">
      <alignment vertical="center"/>
    </xf>
    <xf numFmtId="0" fontId="58" fillId="14" borderId="0" applyNumberFormat="0" applyBorder="0" applyAlignment="0" applyProtection="0">
      <alignment vertical="center"/>
    </xf>
    <xf numFmtId="0" fontId="27" fillId="8" borderId="0" applyNumberFormat="0" applyBorder="0" applyAlignment="0" applyProtection="0">
      <alignment vertical="center"/>
    </xf>
    <xf numFmtId="0" fontId="58" fillId="30" borderId="0" applyNumberFormat="0" applyBorder="0" applyAlignment="0" applyProtection="0">
      <alignment vertical="center"/>
    </xf>
    <xf numFmtId="0" fontId="77" fillId="16" borderId="0" applyNumberFormat="0" applyBorder="0" applyAlignment="0" applyProtection="0">
      <alignment vertical="center"/>
    </xf>
    <xf numFmtId="0" fontId="58" fillId="9" borderId="0" applyNumberFormat="0" applyBorder="0" applyAlignment="0" applyProtection="0">
      <alignment vertical="center"/>
    </xf>
    <xf numFmtId="0" fontId="63" fillId="24" borderId="0" applyNumberFormat="0" applyBorder="0" applyAlignment="0" applyProtection="0">
      <alignment vertical="center"/>
    </xf>
    <xf numFmtId="0" fontId="58" fillId="9" borderId="0" applyNumberFormat="0" applyBorder="0" applyAlignment="0" applyProtection="0">
      <alignment vertical="center"/>
    </xf>
    <xf numFmtId="0" fontId="77" fillId="16" borderId="0" applyNumberFormat="0" applyBorder="0" applyAlignment="0" applyProtection="0">
      <alignment vertical="center"/>
    </xf>
    <xf numFmtId="0" fontId="58" fillId="14" borderId="0" applyNumberFormat="0" applyBorder="0" applyAlignment="0" applyProtection="0">
      <alignment vertical="center"/>
    </xf>
    <xf numFmtId="0" fontId="82" fillId="0" borderId="21" applyNumberFormat="0" applyFill="0" applyAlignment="0" applyProtection="0">
      <alignment vertical="center"/>
    </xf>
    <xf numFmtId="0" fontId="81" fillId="20" borderId="0" applyNumberFormat="0" applyBorder="0" applyAlignment="0" applyProtection="0">
      <alignment vertical="center"/>
    </xf>
    <xf numFmtId="9" fontId="8" fillId="0" borderId="0" applyFont="0" applyFill="0" applyBorder="0" applyAlignment="0" applyProtection="0">
      <alignment vertical="center"/>
    </xf>
    <xf numFmtId="0" fontId="77" fillId="16" borderId="0" applyNumberFormat="0" applyBorder="0" applyAlignment="0" applyProtection="0">
      <alignment vertical="center"/>
    </xf>
    <xf numFmtId="0" fontId="58" fillId="10" borderId="0" applyNumberFormat="0" applyBorder="0" applyAlignment="0" applyProtection="0">
      <alignment vertical="center"/>
    </xf>
    <xf numFmtId="0" fontId="81" fillId="20" borderId="0" applyNumberFormat="0" applyBorder="0" applyAlignment="0" applyProtection="0">
      <alignment vertical="center"/>
    </xf>
    <xf numFmtId="9" fontId="8" fillId="0" borderId="0" applyFont="0" applyFill="0" applyBorder="0" applyAlignment="0" applyProtection="0">
      <alignment vertical="center"/>
    </xf>
    <xf numFmtId="0" fontId="65" fillId="7" borderId="0" applyNumberFormat="0" applyBorder="0" applyAlignment="0" applyProtection="0">
      <alignment vertical="center"/>
    </xf>
    <xf numFmtId="0" fontId="58" fillId="10" borderId="0" applyNumberFormat="0" applyBorder="0" applyAlignment="0" applyProtection="0">
      <alignment vertical="center"/>
    </xf>
    <xf numFmtId="0" fontId="77" fillId="16" borderId="0" applyNumberFormat="0" applyBorder="0" applyAlignment="0" applyProtection="0">
      <alignment vertical="center"/>
    </xf>
    <xf numFmtId="0" fontId="58" fillId="13" borderId="0" applyNumberFormat="0" applyBorder="0" applyAlignment="0" applyProtection="0">
      <alignment vertical="center"/>
    </xf>
    <xf numFmtId="0" fontId="96" fillId="9" borderId="26" applyNumberFormat="0" applyAlignment="0" applyProtection="0">
      <alignment vertical="center"/>
    </xf>
    <xf numFmtId="0" fontId="65" fillId="6" borderId="0" applyNumberFormat="0" applyBorder="0" applyAlignment="0" applyProtection="0">
      <alignment vertical="center"/>
    </xf>
    <xf numFmtId="0" fontId="63" fillId="20" borderId="0" applyNumberFormat="0" applyBorder="0" applyAlignment="0" applyProtection="0">
      <alignment vertical="center"/>
    </xf>
    <xf numFmtId="0" fontId="63" fillId="20" borderId="0" applyNumberFormat="0" applyBorder="0" applyAlignment="0" applyProtection="0">
      <alignment vertical="center"/>
    </xf>
    <xf numFmtId="0" fontId="77" fillId="16" borderId="0" applyNumberFormat="0" applyBorder="0" applyAlignment="0" applyProtection="0">
      <alignment vertical="center"/>
    </xf>
    <xf numFmtId="0" fontId="86" fillId="0" borderId="23" applyNumberFormat="0" applyFill="0" applyAlignment="0" applyProtection="0">
      <alignment vertical="center"/>
    </xf>
    <xf numFmtId="0" fontId="63" fillId="20" borderId="0" applyNumberFormat="0" applyBorder="0" applyAlignment="0" applyProtection="0">
      <alignment vertical="center"/>
    </xf>
    <xf numFmtId="9" fontId="8" fillId="0" borderId="0" applyFont="0" applyFill="0" applyBorder="0" applyAlignment="0" applyProtection="0">
      <alignment vertical="center"/>
    </xf>
    <xf numFmtId="0" fontId="63" fillId="20" borderId="0" applyNumberFormat="0" applyBorder="0" applyAlignment="0" applyProtection="0">
      <alignment vertical="center"/>
    </xf>
    <xf numFmtId="0" fontId="63" fillId="18" borderId="0" applyNumberFormat="0" applyBorder="0" applyAlignment="0" applyProtection="0">
      <alignment vertical="center"/>
    </xf>
    <xf numFmtId="0" fontId="63" fillId="18" borderId="0" applyNumberFormat="0" applyBorder="0" applyAlignment="0" applyProtection="0">
      <alignment vertical="center"/>
    </xf>
    <xf numFmtId="0" fontId="96" fillId="9" borderId="26" applyNumberFormat="0" applyAlignment="0" applyProtection="0">
      <alignment vertical="center"/>
    </xf>
    <xf numFmtId="0" fontId="8" fillId="0" borderId="0">
      <alignment vertical="center"/>
    </xf>
    <xf numFmtId="0" fontId="65" fillId="6" borderId="0" applyNumberFormat="0" applyBorder="0" applyAlignment="0" applyProtection="0">
      <alignment vertical="center"/>
    </xf>
    <xf numFmtId="0" fontId="63" fillId="21" borderId="0" applyNumberFormat="0" applyBorder="0" applyAlignment="0" applyProtection="0">
      <alignment vertical="center"/>
    </xf>
    <xf numFmtId="0" fontId="65" fillId="19" borderId="0" applyNumberFormat="0" applyBorder="0" applyAlignment="0" applyProtection="0">
      <alignment vertical="center"/>
    </xf>
    <xf numFmtId="0" fontId="63" fillId="21" borderId="0" applyNumberFormat="0" applyBorder="0" applyAlignment="0" applyProtection="0">
      <alignment vertical="center"/>
    </xf>
    <xf numFmtId="0" fontId="58" fillId="8" borderId="27" applyNumberFormat="0" applyFont="0" applyAlignment="0" applyProtection="0">
      <alignment vertical="center"/>
    </xf>
    <xf numFmtId="0" fontId="63" fillId="25" borderId="0" applyNumberFormat="0" applyBorder="0" applyAlignment="0" applyProtection="0">
      <alignment vertical="center"/>
    </xf>
    <xf numFmtId="0" fontId="65" fillId="6" borderId="0" applyNumberFormat="0" applyBorder="0" applyAlignment="0" applyProtection="0">
      <alignment vertical="center"/>
    </xf>
    <xf numFmtId="0" fontId="63" fillId="19" borderId="0" applyNumberFormat="0" applyBorder="0" applyAlignment="0" applyProtection="0">
      <alignment vertical="center"/>
    </xf>
    <xf numFmtId="0" fontId="63" fillId="19" borderId="0" applyNumberFormat="0" applyBorder="0" applyAlignment="0" applyProtection="0">
      <alignment vertical="center"/>
    </xf>
    <xf numFmtId="0" fontId="63" fillId="19" borderId="0" applyNumberFormat="0" applyBorder="0" applyAlignment="0" applyProtection="0">
      <alignment vertical="center"/>
    </xf>
    <xf numFmtId="0" fontId="27" fillId="15" borderId="0" applyNumberFormat="0" applyBorder="0" applyAlignment="0" applyProtection="0">
      <alignment vertical="center"/>
    </xf>
    <xf numFmtId="0" fontId="63" fillId="17" borderId="0" applyNumberFormat="0" applyBorder="0" applyAlignment="0" applyProtection="0">
      <alignment vertical="center"/>
    </xf>
    <xf numFmtId="0" fontId="27" fillId="15" borderId="0" applyNumberFormat="0" applyBorder="0" applyAlignment="0" applyProtection="0">
      <alignment vertical="center"/>
    </xf>
    <xf numFmtId="0" fontId="63" fillId="17" borderId="0" applyNumberFormat="0" applyBorder="0" applyAlignment="0" applyProtection="0">
      <alignment vertical="center"/>
    </xf>
    <xf numFmtId="0" fontId="65" fillId="6" borderId="0" applyNumberFormat="0" applyBorder="0" applyAlignment="0" applyProtection="0">
      <alignment vertical="center"/>
    </xf>
    <xf numFmtId="0" fontId="63" fillId="23" borderId="0" applyNumberFormat="0" applyBorder="0" applyAlignment="0" applyProtection="0">
      <alignment vertical="center"/>
    </xf>
    <xf numFmtId="0" fontId="63" fillId="23" borderId="0" applyNumberFormat="0" applyBorder="0" applyAlignment="0" applyProtection="0">
      <alignment vertical="center"/>
    </xf>
    <xf numFmtId="0" fontId="64" fillId="0" borderId="0" applyProtection="0">
      <alignment vertical="center"/>
    </xf>
    <xf numFmtId="0" fontId="8" fillId="0" borderId="0">
      <alignment vertical="center"/>
    </xf>
    <xf numFmtId="0" fontId="63" fillId="24" borderId="0" applyNumberFormat="0" applyBorder="0" applyAlignment="0" applyProtection="0">
      <alignment vertical="center"/>
    </xf>
    <xf numFmtId="0" fontId="84" fillId="0" borderId="22" applyNumberFormat="0" applyFill="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9" fontId="8" fillId="0" borderId="0" applyFont="0" applyFill="0" applyBorder="0" applyAlignment="0" applyProtection="0">
      <alignment vertical="center"/>
    </xf>
    <xf numFmtId="0" fontId="63" fillId="9" borderId="0" applyNumberFormat="0" applyBorder="0" applyAlignment="0" applyProtection="0">
      <alignment vertical="center"/>
    </xf>
    <xf numFmtId="0" fontId="63" fillId="12" borderId="0" applyNumberFormat="0" applyBorder="0" applyAlignment="0" applyProtection="0">
      <alignment vertical="center"/>
    </xf>
    <xf numFmtId="0" fontId="8" fillId="0" borderId="0" applyNumberFormat="0" applyFill="0" applyBorder="0" applyAlignment="0" applyProtection="0">
      <alignment vertical="center"/>
    </xf>
    <xf numFmtId="0" fontId="63" fillId="12" borderId="0" applyNumberFormat="0" applyBorder="0" applyAlignment="0" applyProtection="0">
      <alignment vertical="center"/>
    </xf>
    <xf numFmtId="0" fontId="63" fillId="12" borderId="0" applyNumberFormat="0" applyBorder="0" applyAlignment="0" applyProtection="0">
      <alignment vertical="center"/>
    </xf>
    <xf numFmtId="0" fontId="63" fillId="5" borderId="0" applyNumberFormat="0" applyBorder="0" applyAlignment="0" applyProtection="0">
      <alignment vertical="center"/>
    </xf>
    <xf numFmtId="0" fontId="68" fillId="0" borderId="9">
      <alignment horizontal="left" vertical="center"/>
    </xf>
    <xf numFmtId="0" fontId="63" fillId="12" borderId="0" applyNumberFormat="0" applyBorder="0" applyAlignment="0" applyProtection="0">
      <alignment vertical="center"/>
    </xf>
    <xf numFmtId="0" fontId="68" fillId="0" borderId="9">
      <alignment horizontal="left" vertical="center"/>
    </xf>
    <xf numFmtId="0" fontId="63" fillId="12" borderId="0" applyNumberFormat="0" applyBorder="0" applyAlignment="0" applyProtection="0">
      <alignment vertical="center"/>
    </xf>
    <xf numFmtId="0" fontId="63" fillId="12" borderId="0" applyNumberFormat="0" applyBorder="0" applyAlignment="0" applyProtection="0">
      <alignment vertical="center"/>
    </xf>
    <xf numFmtId="0" fontId="63" fillId="6" borderId="0" applyNumberFormat="0" applyBorder="0" applyAlignment="0" applyProtection="0">
      <alignment vertical="center"/>
    </xf>
    <xf numFmtId="0" fontId="70" fillId="0" borderId="0">
      <alignment vertical="center"/>
      <protection locked="0"/>
    </xf>
    <xf numFmtId="0" fontId="65" fillId="5" borderId="0" applyNumberFormat="0" applyBorder="0" applyAlignment="0" applyProtection="0">
      <alignment vertical="center"/>
    </xf>
    <xf numFmtId="0" fontId="63" fillId="29" borderId="0" applyNumberFormat="0" applyBorder="0" applyAlignment="0" applyProtection="0">
      <alignment vertical="center"/>
    </xf>
    <xf numFmtId="0" fontId="27" fillId="15" borderId="0" applyNumberFormat="0" applyBorder="0" applyAlignment="0" applyProtection="0">
      <alignment vertical="center"/>
    </xf>
    <xf numFmtId="0" fontId="27" fillId="10"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89" fillId="0" borderId="0" applyNumberFormat="0" applyFill="0" applyBorder="0" applyAlignment="0" applyProtection="0">
      <alignment vertical="center"/>
    </xf>
    <xf numFmtId="0" fontId="65" fillId="6"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74" fillId="0" borderId="18">
      <alignment horizontal="center" vertical="center"/>
    </xf>
    <xf numFmtId="0" fontId="27" fillId="15" borderId="0" applyNumberFormat="0" applyBorder="0" applyAlignment="0" applyProtection="0">
      <alignment vertical="center"/>
    </xf>
    <xf numFmtId="0" fontId="65" fillId="14" borderId="0" applyNumberFormat="0" applyBorder="0" applyAlignment="0" applyProtection="0">
      <alignment vertical="center"/>
    </xf>
    <xf numFmtId="0" fontId="84" fillId="0" borderId="22" applyNumberFormat="0" applyFill="0" applyAlignment="0" applyProtection="0">
      <alignment vertical="center"/>
    </xf>
    <xf numFmtId="0" fontId="65" fillId="14" borderId="0" applyNumberFormat="0" applyBorder="0" applyAlignment="0" applyProtection="0">
      <alignment vertical="center"/>
    </xf>
    <xf numFmtId="0" fontId="84" fillId="0" borderId="22" applyNumberFormat="0" applyFill="0" applyAlignment="0" applyProtection="0">
      <alignment vertical="center"/>
    </xf>
    <xf numFmtId="0" fontId="65" fillId="14" borderId="0" applyNumberFormat="0" applyBorder="0" applyAlignment="0" applyProtection="0">
      <alignment vertical="center"/>
    </xf>
    <xf numFmtId="0" fontId="65" fillId="5" borderId="0" applyNumberFormat="0" applyBorder="0" applyAlignment="0" applyProtection="0">
      <alignment vertical="center"/>
    </xf>
    <xf numFmtId="15" fontId="73" fillId="0" borderId="0">
      <alignment vertical="center"/>
    </xf>
    <xf numFmtId="0" fontId="65" fillId="5" borderId="0" applyNumberFormat="0" applyBorder="0" applyAlignment="0" applyProtection="0">
      <alignment vertical="center"/>
    </xf>
    <xf numFmtId="188" fontId="8" fillId="0" borderId="0" applyFont="0" applyFill="0" applyBorder="0" applyAlignment="0" applyProtection="0">
      <alignment vertical="center"/>
    </xf>
    <xf numFmtId="0" fontId="65" fillId="5" borderId="0" applyNumberFormat="0" applyBorder="0" applyAlignment="0" applyProtection="0">
      <alignment vertical="center"/>
    </xf>
    <xf numFmtId="0" fontId="65" fillId="5" borderId="0" applyNumberFormat="0" applyBorder="0" applyAlignment="0" applyProtection="0">
      <alignment vertical="center"/>
    </xf>
    <xf numFmtId="0" fontId="65" fillId="5" borderId="0" applyNumberFormat="0" applyBorder="0" applyAlignment="0" applyProtection="0">
      <alignment vertical="center"/>
    </xf>
    <xf numFmtId="0" fontId="88" fillId="26" borderId="24">
      <alignment vertical="center"/>
      <protection locked="0"/>
    </xf>
    <xf numFmtId="0" fontId="8" fillId="0" borderId="0">
      <alignment vertical="center"/>
    </xf>
    <xf numFmtId="0" fontId="65" fillId="5" borderId="0" applyNumberFormat="0" applyBorder="0" applyAlignment="0" applyProtection="0">
      <alignment vertical="center"/>
    </xf>
    <xf numFmtId="0" fontId="8" fillId="0" borderId="0">
      <alignment vertical="center"/>
    </xf>
    <xf numFmtId="0" fontId="65" fillId="5" borderId="0" applyNumberFormat="0" applyBorder="0" applyAlignment="0" applyProtection="0">
      <alignment vertical="center"/>
    </xf>
    <xf numFmtId="0" fontId="8" fillId="0" borderId="0">
      <alignment vertical="center"/>
    </xf>
    <xf numFmtId="0" fontId="83" fillId="30" borderId="0" applyNumberFormat="0" applyBorder="0" applyAlignment="0" applyProtection="0">
      <alignment vertical="center"/>
    </xf>
    <xf numFmtId="0" fontId="65" fillId="5" borderId="0" applyNumberFormat="0" applyBorder="0" applyAlignment="0" applyProtection="0">
      <alignment vertical="center"/>
    </xf>
    <xf numFmtId="0" fontId="83" fillId="30" borderId="0" applyNumberFormat="0" applyBorder="0" applyAlignment="0" applyProtection="0">
      <alignment vertical="center"/>
    </xf>
    <xf numFmtId="0" fontId="65" fillId="5" borderId="0" applyNumberFormat="0" applyBorder="0" applyAlignment="0" applyProtection="0">
      <alignment vertical="center"/>
    </xf>
    <xf numFmtId="0" fontId="63" fillId="5" borderId="0" applyNumberFormat="0" applyBorder="0" applyAlignment="0" applyProtection="0">
      <alignment vertical="center"/>
    </xf>
    <xf numFmtId="0" fontId="68" fillId="0" borderId="17" applyNumberFormat="0" applyAlignment="0" applyProtection="0">
      <alignment horizontal="left" vertical="center"/>
    </xf>
    <xf numFmtId="0" fontId="65" fillId="7" borderId="0" applyNumberFormat="0" applyBorder="0" applyAlignment="0" applyProtection="0">
      <alignment vertical="center"/>
    </xf>
    <xf numFmtId="0" fontId="98" fillId="19" borderId="28" applyNumberFormat="0" applyAlignment="0" applyProtection="0">
      <alignment vertical="center"/>
    </xf>
    <xf numFmtId="0" fontId="27" fillId="9" borderId="0" applyNumberFormat="0" applyBorder="0" applyAlignment="0" applyProtection="0">
      <alignment vertical="center"/>
    </xf>
    <xf numFmtId="0" fontId="65" fillId="11" borderId="0" applyNumberFormat="0" applyBorder="0" applyAlignment="0" applyProtection="0">
      <alignment vertical="center"/>
    </xf>
    <xf numFmtId="0" fontId="27" fillId="15" borderId="0" applyNumberFormat="0" applyBorder="0" applyAlignment="0" applyProtection="0">
      <alignment vertical="center"/>
    </xf>
    <xf numFmtId="0" fontId="65" fillId="11" borderId="0" applyNumberFormat="0" applyBorder="0" applyAlignment="0" applyProtection="0">
      <alignment vertical="center"/>
    </xf>
    <xf numFmtId="0" fontId="65" fillId="11" borderId="0" applyNumberFormat="0" applyBorder="0" applyAlignment="0" applyProtection="0">
      <alignment vertical="center"/>
    </xf>
    <xf numFmtId="0" fontId="65" fillId="7" borderId="0" applyNumberFormat="0" applyBorder="0" applyAlignment="0" applyProtection="0">
      <alignment vertical="center"/>
    </xf>
    <xf numFmtId="0" fontId="88" fillId="26" borderId="24">
      <alignment vertical="center"/>
      <protection locked="0"/>
    </xf>
    <xf numFmtId="0" fontId="65" fillId="7" borderId="0" applyNumberFormat="0" applyBorder="0" applyAlignment="0" applyProtection="0">
      <alignment vertical="center"/>
    </xf>
    <xf numFmtId="0" fontId="65" fillId="7" borderId="0" applyNumberFormat="0" applyBorder="0" applyAlignment="0" applyProtection="0">
      <alignment vertical="center"/>
    </xf>
    <xf numFmtId="0" fontId="65" fillId="7" borderId="0" applyNumberFormat="0" applyBorder="0" applyAlignment="0" applyProtection="0">
      <alignment vertical="center"/>
    </xf>
    <xf numFmtId="0" fontId="65" fillId="7" borderId="0" applyNumberFormat="0" applyBorder="0" applyAlignment="0" applyProtection="0">
      <alignment vertical="center"/>
    </xf>
    <xf numFmtId="0" fontId="65" fillId="7" borderId="0" applyNumberFormat="0" applyBorder="0" applyAlignment="0" applyProtection="0">
      <alignment vertical="center"/>
    </xf>
    <xf numFmtId="9" fontId="8" fillId="0" borderId="0" applyFont="0" applyFill="0" applyBorder="0" applyAlignment="0" applyProtection="0">
      <alignment vertical="center"/>
    </xf>
    <xf numFmtId="0" fontId="65" fillId="7" borderId="0" applyNumberFormat="0" applyBorder="0" applyAlignment="0" applyProtection="0">
      <alignment vertical="center"/>
    </xf>
    <xf numFmtId="0" fontId="99" fillId="0" borderId="0">
      <alignment vertical="center"/>
    </xf>
    <xf numFmtId="9" fontId="8" fillId="0" borderId="0" applyFont="0" applyFill="0" applyBorder="0" applyAlignment="0" applyProtection="0">
      <alignment vertical="center"/>
    </xf>
    <xf numFmtId="15" fontId="73" fillId="0" borderId="0">
      <alignment vertical="center"/>
    </xf>
    <xf numFmtId="0" fontId="8" fillId="0" borderId="0">
      <alignment vertical="center"/>
    </xf>
    <xf numFmtId="0" fontId="65" fillId="7" borderId="0" applyNumberFormat="0" applyBorder="0" applyAlignment="0" applyProtection="0">
      <alignment vertical="center"/>
    </xf>
    <xf numFmtId="0" fontId="65" fillId="7" borderId="0" applyNumberFormat="0" applyBorder="0" applyAlignment="0" applyProtection="0">
      <alignment vertical="center"/>
    </xf>
    <xf numFmtId="0" fontId="65" fillId="7" borderId="0" applyNumberFormat="0" applyBorder="0" applyAlignment="0" applyProtection="0">
      <alignment vertical="center"/>
    </xf>
    <xf numFmtId="0" fontId="65" fillId="7" borderId="0" applyNumberFormat="0" applyBorder="0" applyAlignment="0" applyProtection="0">
      <alignment vertical="center"/>
    </xf>
    <xf numFmtId="0" fontId="65" fillId="11" borderId="0" applyNumberFormat="0" applyBorder="0" applyAlignment="0" applyProtection="0">
      <alignment vertical="center"/>
    </xf>
    <xf numFmtId="0" fontId="8" fillId="0" borderId="0" applyFont="0" applyFill="0" applyBorder="0" applyAlignment="0" applyProtection="0">
      <alignment vertical="center"/>
    </xf>
    <xf numFmtId="0" fontId="65" fillId="12" borderId="0" applyNumberFormat="0" applyBorder="0" applyAlignment="0" applyProtection="0">
      <alignment vertical="center"/>
    </xf>
    <xf numFmtId="0" fontId="27" fillId="8" borderId="0" applyNumberFormat="0" applyBorder="0" applyAlignment="0" applyProtection="0">
      <alignment vertical="center"/>
    </xf>
    <xf numFmtId="0" fontId="84" fillId="0" borderId="22" applyNumberFormat="0" applyFill="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65" fillId="12" borderId="0" applyNumberFormat="0" applyBorder="0" applyAlignment="0" applyProtection="0">
      <alignment vertical="center"/>
    </xf>
    <xf numFmtId="0" fontId="27" fillId="8" borderId="0" applyNumberFormat="0" applyBorder="0" applyAlignment="0" applyProtection="0">
      <alignment vertical="center"/>
    </xf>
    <xf numFmtId="0" fontId="84" fillId="0" borderId="22" applyNumberFormat="0" applyFill="0" applyAlignment="0" applyProtection="0">
      <alignment vertical="center"/>
    </xf>
    <xf numFmtId="0" fontId="79" fillId="0" borderId="20" applyNumberFormat="0" applyFill="0" applyAlignment="0" applyProtection="0">
      <alignment vertical="center"/>
    </xf>
    <xf numFmtId="0" fontId="65" fillId="12" borderId="0" applyNumberFormat="0" applyBorder="0" applyAlignment="0" applyProtection="0">
      <alignment vertical="center"/>
    </xf>
    <xf numFmtId="0" fontId="27" fillId="8" borderId="0" applyNumberFormat="0" applyBorder="0" applyAlignment="0" applyProtection="0">
      <alignment vertical="center"/>
    </xf>
    <xf numFmtId="0" fontId="84" fillId="0" borderId="22" applyNumberFormat="0" applyFill="0" applyAlignment="0" applyProtection="0">
      <alignment vertical="center"/>
    </xf>
    <xf numFmtId="0" fontId="27" fillId="8" borderId="0" applyNumberFormat="0" applyBorder="0" applyAlignment="0" applyProtection="0">
      <alignment vertical="center"/>
    </xf>
    <xf numFmtId="198" fontId="8" fillId="0" borderId="0" applyFont="0" applyFill="0" applyBorder="0" applyAlignment="0" applyProtection="0">
      <alignment vertical="center"/>
    </xf>
    <xf numFmtId="0" fontId="65" fillId="5"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65" fillId="9" borderId="0" applyNumberFormat="0" applyBorder="0" applyAlignment="0" applyProtection="0">
      <alignment vertical="center"/>
    </xf>
    <xf numFmtId="203" fontId="8" fillId="0" borderId="0" applyFont="0" applyFill="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27" fillId="16" borderId="0" applyNumberFormat="0" applyBorder="0" applyAlignment="0" applyProtection="0">
      <alignment vertical="center"/>
    </xf>
    <xf numFmtId="0" fontId="65" fillId="5" borderId="0" applyNumberFormat="0" applyBorder="0" applyAlignment="0" applyProtection="0">
      <alignment vertical="center"/>
    </xf>
    <xf numFmtId="0" fontId="65" fillId="9" borderId="0" applyNumberFormat="0" applyBorder="0" applyAlignment="0" applyProtection="0">
      <alignment vertical="center"/>
    </xf>
    <xf numFmtId="0" fontId="77" fillId="10" borderId="0" applyNumberFormat="0" applyBorder="0" applyAlignment="0" applyProtection="0">
      <alignment vertical="center"/>
    </xf>
    <xf numFmtId="0" fontId="65" fillId="9" borderId="0" applyNumberFormat="0" applyBorder="0" applyAlignment="0" applyProtection="0">
      <alignment vertical="center"/>
    </xf>
    <xf numFmtId="0" fontId="64" fillId="0" borderId="14" applyNumberFormat="0" applyFill="0" applyProtection="0">
      <alignment horizontal="right" vertical="center"/>
    </xf>
    <xf numFmtId="0" fontId="65" fillId="9" borderId="0" applyNumberFormat="0" applyBorder="0" applyAlignment="0" applyProtection="0">
      <alignment vertical="center"/>
    </xf>
    <xf numFmtId="0" fontId="65" fillId="9" borderId="0" applyNumberFormat="0" applyBorder="0" applyAlignment="0" applyProtection="0">
      <alignment vertical="center"/>
    </xf>
    <xf numFmtId="0" fontId="65" fillId="11" borderId="0" applyNumberFormat="0" applyBorder="0" applyAlignment="0" applyProtection="0">
      <alignment vertical="center"/>
    </xf>
    <xf numFmtId="190" fontId="71" fillId="0" borderId="0">
      <alignment vertical="center"/>
    </xf>
    <xf numFmtId="0" fontId="65" fillId="11" borderId="0" applyNumberFormat="0" applyBorder="0" applyAlignment="0" applyProtection="0">
      <alignment vertical="center"/>
    </xf>
    <xf numFmtId="0" fontId="65" fillId="11" borderId="0" applyNumberFormat="0" applyBorder="0" applyAlignment="0" applyProtection="0">
      <alignment vertical="center"/>
    </xf>
    <xf numFmtId="0" fontId="65" fillId="11" borderId="0" applyNumberFormat="0" applyBorder="0" applyAlignment="0" applyProtection="0">
      <alignment vertical="center"/>
    </xf>
    <xf numFmtId="0" fontId="65" fillId="11" borderId="0" applyNumberFormat="0" applyBorder="0" applyAlignment="0" applyProtection="0">
      <alignment vertical="center"/>
    </xf>
    <xf numFmtId="0" fontId="65" fillId="11" borderId="0" applyNumberFormat="0" applyBorder="0" applyAlignment="0" applyProtection="0">
      <alignment vertical="center"/>
    </xf>
    <xf numFmtId="0" fontId="65" fillId="11" borderId="0" applyNumberFormat="0" applyBorder="0" applyAlignment="0" applyProtection="0">
      <alignment vertical="center"/>
    </xf>
    <xf numFmtId="199" fontId="8" fillId="0" borderId="0" applyFont="0" applyFill="0" applyBorder="0" applyAlignment="0" applyProtection="0">
      <alignment vertical="center"/>
    </xf>
    <xf numFmtId="0" fontId="8" fillId="0" borderId="0">
      <alignment vertical="center"/>
    </xf>
    <xf numFmtId="0" fontId="65" fillId="11" borderId="0" applyNumberFormat="0" applyBorder="0" applyAlignment="0" applyProtection="0">
      <alignment vertical="center"/>
    </xf>
    <xf numFmtId="0" fontId="65" fillId="11" borderId="0" applyNumberFormat="0" applyBorder="0" applyAlignment="0" applyProtection="0">
      <alignment vertical="center"/>
    </xf>
    <xf numFmtId="0" fontId="65" fillId="11" borderId="0" applyNumberFormat="0" applyBorder="0" applyAlignment="0" applyProtection="0">
      <alignment vertical="center"/>
    </xf>
    <xf numFmtId="9" fontId="8" fillId="0" borderId="0" applyFont="0" applyFill="0" applyBorder="0" applyAlignment="0" applyProtection="0">
      <alignment vertical="center"/>
    </xf>
    <xf numFmtId="0" fontId="65" fillId="11" borderId="0" applyNumberFormat="0" applyBorder="0" applyAlignment="0" applyProtection="0">
      <alignment vertical="center"/>
    </xf>
    <xf numFmtId="0" fontId="65" fillId="5" borderId="0" applyNumberFormat="0" applyBorder="0" applyAlignment="0" applyProtection="0">
      <alignment vertical="center"/>
    </xf>
    <xf numFmtId="9" fontId="8" fillId="0" borderId="0" applyFont="0" applyFill="0" applyBorder="0" applyAlignment="0" applyProtection="0">
      <alignment vertical="center"/>
    </xf>
    <xf numFmtId="0" fontId="27" fillId="15" borderId="0" applyNumberFormat="0" applyBorder="0" applyAlignment="0" applyProtection="0">
      <alignment vertical="center"/>
    </xf>
    <xf numFmtId="9" fontId="8" fillId="0" borderId="0" applyFont="0" applyFill="0" applyBorder="0" applyAlignment="0" applyProtection="0">
      <alignment vertical="center"/>
    </xf>
    <xf numFmtId="0" fontId="27" fillId="15" borderId="0" applyNumberFormat="0" applyBorder="0" applyAlignment="0" applyProtection="0">
      <alignment vertical="center"/>
    </xf>
    <xf numFmtId="9" fontId="8" fillId="0" borderId="0" applyFont="0" applyFill="0" applyBorder="0" applyAlignment="0" applyProtection="0">
      <alignment vertical="center"/>
    </xf>
    <xf numFmtId="0" fontId="27" fillId="15" borderId="0" applyNumberFormat="0" applyBorder="0" applyAlignment="0" applyProtection="0">
      <alignment vertical="center"/>
    </xf>
    <xf numFmtId="0" fontId="100" fillId="31" borderId="0" applyNumberFormat="0" applyBorder="0" applyAlignment="0" applyProtection="0">
      <alignment vertical="center"/>
    </xf>
    <xf numFmtId="9" fontId="8" fillId="0" borderId="0" applyFont="0" applyFill="0" applyBorder="0" applyAlignment="0" applyProtection="0">
      <alignment vertical="center"/>
    </xf>
    <xf numFmtId="0" fontId="27" fillId="15" borderId="0" applyNumberFormat="0" applyBorder="0" applyAlignment="0" applyProtection="0">
      <alignment vertical="center"/>
    </xf>
    <xf numFmtId="9" fontId="8" fillId="0" borderId="0" applyFont="0" applyFill="0" applyBorder="0" applyAlignment="0" applyProtection="0">
      <alignment vertical="center"/>
    </xf>
    <xf numFmtId="0" fontId="27" fillId="9" borderId="0" applyNumberFormat="0" applyBorder="0" applyAlignment="0" applyProtection="0">
      <alignment vertical="center"/>
    </xf>
    <xf numFmtId="9" fontId="8" fillId="0" borderId="0" applyFont="0" applyFill="0" applyBorder="0" applyAlignment="0" applyProtection="0">
      <alignment vertical="center"/>
    </xf>
    <xf numFmtId="0" fontId="27" fillId="19" borderId="0" applyNumberFormat="0" applyBorder="0" applyAlignment="0" applyProtection="0">
      <alignment vertical="center"/>
    </xf>
    <xf numFmtId="0" fontId="27" fillId="9" borderId="0" applyNumberFormat="0" applyBorder="0" applyAlignment="0" applyProtection="0">
      <alignment vertical="center"/>
    </xf>
    <xf numFmtId="0" fontId="64" fillId="0" borderId="14" applyNumberFormat="0" applyFill="0" applyProtection="0">
      <alignment horizontal="left" vertical="center"/>
    </xf>
    <xf numFmtId="0" fontId="27" fillId="1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65" fillId="9" borderId="0" applyNumberFormat="0" applyBorder="0" applyAlignment="0" applyProtection="0">
      <alignment vertical="center"/>
    </xf>
    <xf numFmtId="0" fontId="65" fillId="9" borderId="0" applyNumberFormat="0" applyBorder="0" applyAlignment="0" applyProtection="0">
      <alignment vertical="center"/>
    </xf>
    <xf numFmtId="0" fontId="65" fillId="9" borderId="0" applyNumberFormat="0" applyBorder="0" applyAlignment="0" applyProtection="0">
      <alignment vertical="center"/>
    </xf>
    <xf numFmtId="0" fontId="8" fillId="22" borderId="0" applyNumberFormat="0" applyFont="0" applyBorder="0" applyAlignment="0" applyProtection="0">
      <alignment vertical="center"/>
    </xf>
    <xf numFmtId="0" fontId="65" fillId="6" borderId="0" applyNumberFormat="0" applyBorder="0" applyAlignment="0" applyProtection="0">
      <alignment vertical="center"/>
    </xf>
    <xf numFmtId="0" fontId="65" fillId="5" borderId="0" applyNumberFormat="0" applyBorder="0" applyAlignment="0" applyProtection="0">
      <alignment vertical="center"/>
    </xf>
    <xf numFmtId="0" fontId="71" fillId="0" borderId="0">
      <alignment vertical="center"/>
    </xf>
    <xf numFmtId="0" fontId="65" fillId="5" borderId="0" applyNumberFormat="0" applyBorder="0" applyAlignment="0" applyProtection="0">
      <alignment vertical="center"/>
    </xf>
    <xf numFmtId="0" fontId="65" fillId="5" borderId="0" applyNumberFormat="0" applyBorder="0" applyAlignment="0" applyProtection="0">
      <alignment vertical="center"/>
    </xf>
    <xf numFmtId="0" fontId="65" fillId="5" borderId="0" applyNumberFormat="0" applyBorder="0" applyAlignment="0" applyProtection="0">
      <alignment vertical="center"/>
    </xf>
    <xf numFmtId="0" fontId="74" fillId="0" borderId="18">
      <alignment horizontal="center" vertical="center"/>
    </xf>
    <xf numFmtId="0" fontId="101" fillId="0" borderId="29" applyNumberFormat="0" applyFill="0" applyAlignment="0" applyProtection="0">
      <alignment vertical="center"/>
    </xf>
    <xf numFmtId="0" fontId="8" fillId="0" borderId="0">
      <alignment vertical="center"/>
    </xf>
    <xf numFmtId="0" fontId="65" fillId="5" borderId="0" applyNumberFormat="0" applyBorder="0" applyAlignment="0" applyProtection="0">
      <alignment vertical="center"/>
    </xf>
    <xf numFmtId="9" fontId="8" fillId="0" borderId="0" applyFont="0" applyFill="0" applyBorder="0" applyAlignment="0" applyProtection="0">
      <alignment vertical="center"/>
    </xf>
    <xf numFmtId="0" fontId="84" fillId="0" borderId="22" applyNumberFormat="0" applyFill="0" applyAlignment="0" applyProtection="0">
      <alignment vertical="center"/>
    </xf>
    <xf numFmtId="0" fontId="65" fillId="5" borderId="0" applyNumberFormat="0" applyBorder="0" applyAlignment="0" applyProtection="0">
      <alignment vertical="center"/>
    </xf>
    <xf numFmtId="0" fontId="84" fillId="0" borderId="22" applyNumberFormat="0" applyFill="0" applyAlignment="0" applyProtection="0">
      <alignment vertical="center"/>
    </xf>
    <xf numFmtId="0" fontId="65" fillId="5" borderId="0" applyNumberFormat="0" applyBorder="0" applyAlignment="0" applyProtection="0">
      <alignment vertical="center"/>
    </xf>
    <xf numFmtId="0" fontId="65" fillId="12"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69" fillId="8" borderId="1" applyNumberFormat="0" applyBorder="0" applyAlignment="0" applyProtection="0">
      <alignment vertical="center"/>
    </xf>
    <xf numFmtId="0" fontId="27" fillId="10" borderId="0" applyNumberFormat="0" applyBorder="0" applyAlignment="0" applyProtection="0">
      <alignment vertical="center"/>
    </xf>
    <xf numFmtId="0" fontId="27" fillId="15" borderId="0" applyNumberFormat="0" applyBorder="0" applyAlignment="0" applyProtection="0">
      <alignment vertical="center"/>
    </xf>
    <xf numFmtId="0" fontId="82" fillId="0" borderId="21" applyNumberFormat="0" applyFill="0" applyAlignment="0" applyProtection="0">
      <alignment vertical="center"/>
    </xf>
    <xf numFmtId="0" fontId="65" fillId="14" borderId="0" applyNumberFormat="0" applyBorder="0" applyAlignment="0" applyProtection="0">
      <alignment vertical="center"/>
    </xf>
    <xf numFmtId="0" fontId="65" fillId="14" borderId="0" applyNumberFormat="0" applyBorder="0" applyAlignment="0" applyProtection="0">
      <alignment vertical="center"/>
    </xf>
    <xf numFmtId="0" fontId="90" fillId="19" borderId="19">
      <alignment horizontal="left" vertical="center"/>
      <protection locked="0" hidden="1"/>
    </xf>
    <xf numFmtId="0" fontId="65" fillId="12" borderId="0" applyNumberFormat="0" applyBorder="0" applyAlignment="0" applyProtection="0">
      <alignment vertical="center"/>
    </xf>
    <xf numFmtId="0" fontId="82" fillId="0" borderId="21" applyNumberFormat="0" applyFill="0" applyAlignment="0" applyProtection="0">
      <alignment vertical="center"/>
    </xf>
    <xf numFmtId="0" fontId="90" fillId="19" borderId="19">
      <alignment horizontal="left" vertical="center"/>
      <protection locked="0" hidden="1"/>
    </xf>
    <xf numFmtId="0" fontId="65" fillId="12" borderId="0" applyNumberFormat="0" applyBorder="0" applyAlignment="0" applyProtection="0">
      <alignment vertical="center"/>
    </xf>
    <xf numFmtId="0" fontId="86" fillId="0" borderId="23" applyNumberFormat="0" applyFill="0" applyAlignment="0" applyProtection="0">
      <alignment vertical="center"/>
    </xf>
    <xf numFmtId="185" fontId="8" fillId="0" borderId="0" applyFont="0" applyFill="0" applyBorder="0" applyAlignment="0" applyProtection="0">
      <alignment vertical="center"/>
    </xf>
    <xf numFmtId="0" fontId="65" fillId="12" borderId="0" applyNumberFormat="0" applyBorder="0" applyAlignment="0" applyProtection="0">
      <alignment vertical="center"/>
    </xf>
    <xf numFmtId="0" fontId="79" fillId="0" borderId="30" applyNumberFormat="0" applyFill="0" applyAlignment="0" applyProtection="0">
      <alignment vertical="center"/>
    </xf>
    <xf numFmtId="0" fontId="65" fillId="12" borderId="0" applyNumberFormat="0" applyBorder="0" applyAlignment="0" applyProtection="0">
      <alignment vertical="center"/>
    </xf>
    <xf numFmtId="0" fontId="79" fillId="0" borderId="30" applyNumberFormat="0" applyFill="0" applyAlignment="0" applyProtection="0">
      <alignment vertical="center"/>
    </xf>
    <xf numFmtId="0" fontId="65" fillId="12" borderId="0" applyNumberFormat="0" applyBorder="0" applyAlignment="0" applyProtection="0">
      <alignment vertical="center"/>
    </xf>
    <xf numFmtId="0" fontId="84" fillId="0" borderId="22" applyNumberFormat="0" applyFill="0" applyAlignment="0" applyProtection="0">
      <alignment vertical="center"/>
    </xf>
    <xf numFmtId="0" fontId="79" fillId="0" borderId="20" applyNumberFormat="0" applyFill="0" applyAlignment="0" applyProtection="0">
      <alignment vertical="center"/>
    </xf>
    <xf numFmtId="0" fontId="65" fillId="12" borderId="0" applyNumberFormat="0" applyBorder="0" applyAlignment="0" applyProtection="0">
      <alignment vertical="center"/>
    </xf>
    <xf numFmtId="0" fontId="84" fillId="0" borderId="22" applyNumberFormat="0" applyFill="0" applyAlignment="0" applyProtection="0">
      <alignment vertical="center"/>
    </xf>
    <xf numFmtId="9" fontId="8" fillId="0" borderId="0" applyFont="0" applyFill="0" applyBorder="0" applyAlignment="0" applyProtection="0">
      <alignment vertical="center"/>
    </xf>
    <xf numFmtId="0" fontId="79" fillId="0" borderId="20" applyNumberFormat="0" applyFill="0" applyAlignment="0" applyProtection="0">
      <alignment vertical="center"/>
    </xf>
    <xf numFmtId="0" fontId="65" fillId="12" borderId="0" applyNumberFormat="0" applyBorder="0" applyAlignment="0" applyProtection="0">
      <alignment vertical="center"/>
    </xf>
    <xf numFmtId="0" fontId="27" fillId="8" borderId="0" applyNumberFormat="0" applyBorder="0" applyAlignment="0" applyProtection="0">
      <alignment vertical="center"/>
    </xf>
    <xf numFmtId="0" fontId="27" fillId="19" borderId="0" applyNumberFormat="0" applyBorder="0" applyAlignment="0" applyProtection="0">
      <alignment vertical="center"/>
    </xf>
    <xf numFmtId="0" fontId="74" fillId="0" borderId="0" applyNumberFormat="0" applyFill="0" applyBorder="0" applyAlignment="0" applyProtection="0">
      <alignment vertical="center"/>
    </xf>
    <xf numFmtId="0" fontId="27" fillId="19" borderId="0" applyNumberFormat="0" applyBorder="0" applyAlignment="0" applyProtection="0">
      <alignment vertical="center"/>
    </xf>
    <xf numFmtId="0" fontId="65" fillId="19" borderId="0" applyNumberFormat="0" applyBorder="0" applyAlignment="0" applyProtection="0">
      <alignment vertical="center"/>
    </xf>
    <xf numFmtId="0" fontId="65" fillId="19" borderId="0" applyNumberFormat="0" applyBorder="0" applyAlignment="0" applyProtection="0">
      <alignment vertical="center"/>
    </xf>
    <xf numFmtId="0" fontId="84" fillId="0" borderId="22" applyNumberFormat="0" applyFill="0" applyAlignment="0" applyProtection="0">
      <alignment vertical="center"/>
    </xf>
    <xf numFmtId="0" fontId="65" fillId="6" borderId="0" applyNumberFormat="0" applyBorder="0" applyAlignment="0" applyProtection="0">
      <alignment vertical="center"/>
    </xf>
    <xf numFmtId="9" fontId="8" fillId="0" borderId="0" applyFont="0" applyFill="0" applyBorder="0" applyAlignment="0" applyProtection="0">
      <alignment vertical="center"/>
    </xf>
    <xf numFmtId="191" fontId="8" fillId="0" borderId="0" applyFont="0" applyFill="0" applyBorder="0" applyAlignment="0" applyProtection="0">
      <alignment vertical="center"/>
    </xf>
    <xf numFmtId="0" fontId="102" fillId="0" borderId="0" applyNumberFormat="0" applyFill="0" applyBorder="0" applyAlignment="0" applyProtection="0">
      <alignment vertical="center"/>
    </xf>
    <xf numFmtId="0" fontId="86" fillId="0" borderId="23" applyNumberFormat="0" applyFill="0" applyAlignment="0" applyProtection="0">
      <alignment vertical="center"/>
    </xf>
    <xf numFmtId="195" fontId="8" fillId="0" borderId="0" applyFont="0" applyFill="0" applyBorder="0" applyAlignment="0" applyProtection="0">
      <alignment vertical="center"/>
    </xf>
    <xf numFmtId="0" fontId="82" fillId="0" borderId="21" applyNumberFormat="0" applyFill="0" applyAlignment="0" applyProtection="0">
      <alignment vertical="center"/>
    </xf>
    <xf numFmtId="178" fontId="71" fillId="0" borderId="0">
      <alignment vertical="center"/>
    </xf>
    <xf numFmtId="15" fontId="73" fillId="0" borderId="0">
      <alignment vertical="center"/>
    </xf>
    <xf numFmtId="15" fontId="73" fillId="0" borderId="0">
      <alignment vertical="center"/>
    </xf>
    <xf numFmtId="189" fontId="71" fillId="0" borderId="0">
      <alignment vertical="center"/>
    </xf>
    <xf numFmtId="0" fontId="95" fillId="0" borderId="25" applyNumberFormat="0" applyFill="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69" fillId="9" borderId="0" applyNumberFormat="0" applyBorder="0" applyAlignment="0" applyProtection="0">
      <alignment vertical="center"/>
    </xf>
    <xf numFmtId="0" fontId="63" fillId="5" borderId="0" applyNumberFormat="0" applyBorder="0" applyAlignment="0" applyProtection="0">
      <alignment vertical="center"/>
    </xf>
    <xf numFmtId="0" fontId="68" fillId="0" borderId="17" applyNumberFormat="0" applyAlignment="0" applyProtection="0">
      <alignment horizontal="left" vertical="center"/>
    </xf>
    <xf numFmtId="0" fontId="68" fillId="0" borderId="9">
      <alignment horizontal="left" vertical="center"/>
    </xf>
    <xf numFmtId="0" fontId="68" fillId="0" borderId="9">
      <alignment horizontal="left" vertical="center"/>
    </xf>
    <xf numFmtId="43" fontId="58" fillId="0" borderId="0" applyFont="0" applyFill="0" applyBorder="0" applyAlignment="0" applyProtection="0">
      <alignment vertical="center"/>
    </xf>
    <xf numFmtId="0" fontId="69" fillId="8" borderId="1" applyNumberFormat="0" applyBorder="0" applyAlignment="0" applyProtection="0">
      <alignment vertical="center"/>
    </xf>
    <xf numFmtId="43" fontId="58" fillId="0" borderId="0" applyFont="0" applyFill="0" applyBorder="0" applyAlignment="0" applyProtection="0">
      <alignment vertical="center"/>
    </xf>
    <xf numFmtId="0" fontId="69" fillId="8" borderId="1" applyNumberFormat="0" applyBorder="0" applyAlignment="0" applyProtection="0">
      <alignment vertical="center"/>
    </xf>
    <xf numFmtId="0" fontId="69" fillId="8" borderId="1" applyNumberFormat="0" applyBorder="0" applyAlignment="0" applyProtection="0">
      <alignment vertical="center"/>
    </xf>
    <xf numFmtId="0" fontId="69" fillId="8" borderId="1" applyNumberFormat="0" applyBorder="0" applyAlignment="0" applyProtection="0">
      <alignment vertical="center"/>
    </xf>
    <xf numFmtId="0" fontId="69" fillId="8" borderId="1" applyNumberFormat="0" applyBorder="0" applyAlignment="0" applyProtection="0">
      <alignment vertical="center"/>
    </xf>
    <xf numFmtId="0" fontId="69" fillId="8" borderId="1" applyNumberFormat="0" applyBorder="0" applyAlignment="0" applyProtection="0">
      <alignment vertical="center"/>
    </xf>
    <xf numFmtId="204" fontId="92" fillId="28" borderId="0">
      <alignment vertical="center"/>
    </xf>
    <xf numFmtId="204" fontId="91" fillId="27" borderId="0">
      <alignment vertical="center"/>
    </xf>
    <xf numFmtId="38" fontId="8" fillId="0" borderId="0" applyFont="0" applyFill="0" applyBorder="0" applyAlignment="0" applyProtection="0">
      <alignment vertical="center"/>
    </xf>
    <xf numFmtId="0" fontId="8" fillId="0" borderId="0">
      <alignment vertical="center"/>
    </xf>
    <xf numFmtId="40" fontId="8" fillId="0" borderId="0" applyFont="0" applyFill="0" applyBorder="0" applyAlignment="0" applyProtection="0">
      <alignment vertical="center"/>
    </xf>
    <xf numFmtId="43" fontId="58" fillId="0" borderId="0" applyFont="0" applyFill="0" applyBorder="0" applyAlignment="0" applyProtection="0">
      <alignment vertical="center"/>
    </xf>
    <xf numFmtId="188" fontId="8" fillId="0" borderId="0" applyFont="0" applyFill="0" applyBorder="0" applyAlignment="0" applyProtection="0">
      <alignment vertical="center"/>
    </xf>
    <xf numFmtId="184" fontId="8" fillId="0" borderId="0" applyFont="0" applyFill="0" applyBorder="0" applyAlignment="0" applyProtection="0">
      <alignment vertical="center"/>
    </xf>
    <xf numFmtId="1" fontId="64" fillId="0" borderId="16" applyFill="0" applyProtection="0">
      <alignment horizontal="center" vertical="center"/>
    </xf>
    <xf numFmtId="0" fontId="84" fillId="0" borderId="22" applyNumberFormat="0" applyFill="0" applyAlignment="0" applyProtection="0">
      <alignment vertical="center"/>
    </xf>
    <xf numFmtId="40" fontId="75" fillId="13" borderId="19">
      <alignment horizontal="centerContinuous" vertical="center"/>
    </xf>
    <xf numFmtId="40" fontId="75" fillId="13" borderId="19">
      <alignment horizontal="centerContinuous" vertical="center"/>
    </xf>
    <xf numFmtId="9" fontId="8" fillId="0" borderId="0" applyFont="0" applyFill="0" applyBorder="0" applyAlignment="0" applyProtection="0">
      <alignment vertical="center"/>
    </xf>
    <xf numFmtId="0" fontId="74" fillId="0" borderId="18">
      <alignment horizontal="center" vertical="center"/>
    </xf>
    <xf numFmtId="37" fontId="67" fillId="0" borderId="0">
      <alignment vertical="center"/>
    </xf>
    <xf numFmtId="0" fontId="74" fillId="0" borderId="18">
      <alignment horizontal="center" vertical="center"/>
    </xf>
    <xf numFmtId="37" fontId="67" fillId="0" borderId="0">
      <alignment vertical="center"/>
    </xf>
    <xf numFmtId="0" fontId="74" fillId="0" borderId="18">
      <alignment horizontal="center" vertical="center"/>
    </xf>
    <xf numFmtId="37" fontId="67" fillId="0" borderId="0">
      <alignment vertical="center"/>
    </xf>
    <xf numFmtId="9" fontId="8" fillId="0" borderId="0" applyFont="0" applyFill="0" applyBorder="0" applyAlignment="0" applyProtection="0">
      <alignment vertical="center"/>
    </xf>
    <xf numFmtId="0" fontId="74" fillId="0" borderId="18">
      <alignment horizontal="center" vertical="center"/>
    </xf>
    <xf numFmtId="37" fontId="67" fillId="0" borderId="0">
      <alignment vertical="center"/>
    </xf>
    <xf numFmtId="0" fontId="97" fillId="0" borderId="0">
      <alignment vertical="top"/>
      <protection locked="0"/>
    </xf>
    <xf numFmtId="182" fontId="64" fillId="0" borderId="0">
      <alignment vertical="center"/>
    </xf>
    <xf numFmtId="9" fontId="8" fillId="0" borderId="0" applyFont="0" applyFill="0" applyBorder="0" applyAlignment="0" applyProtection="0">
      <alignment vertical="center"/>
    </xf>
    <xf numFmtId="0" fontId="70" fillId="0" borderId="0">
      <alignment vertical="center"/>
    </xf>
    <xf numFmtId="3" fontId="8" fillId="0" borderId="0" applyFont="0" applyFill="0" applyBorder="0" applyAlignment="0" applyProtection="0">
      <alignment vertical="center"/>
    </xf>
    <xf numFmtId="14" fontId="76" fillId="0" borderId="0">
      <alignment horizontal="center" vertical="center" wrapText="1"/>
      <protection locked="0"/>
    </xf>
    <xf numFmtId="0" fontId="8" fillId="0" borderId="0">
      <alignment vertical="center"/>
    </xf>
    <xf numFmtId="0" fontId="88" fillId="26" borderId="24">
      <alignment vertical="center"/>
      <protection locked="0"/>
    </xf>
    <xf numFmtId="10"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13" fontId="8" fillId="0" borderId="0" applyFont="0" applyFill="0" applyProtection="0">
      <alignment vertical="center"/>
    </xf>
    <xf numFmtId="0" fontId="8" fillId="0" borderId="0" applyNumberFormat="0" applyFont="0" applyFill="0" applyBorder="0" applyAlignment="0" applyProtection="0">
      <alignment horizontal="left" vertical="center"/>
    </xf>
    <xf numFmtId="0" fontId="64" fillId="0" borderId="14" applyNumberFormat="0" applyFill="0" applyProtection="0">
      <alignment horizontal="right" vertical="center"/>
    </xf>
    <xf numFmtId="0" fontId="74" fillId="0" borderId="18">
      <alignment horizontal="center" vertical="center"/>
    </xf>
    <xf numFmtId="15" fontId="8" fillId="0" borderId="0" applyFont="0" applyFill="0" applyBorder="0" applyAlignment="0" applyProtection="0">
      <alignment vertical="center"/>
    </xf>
    <xf numFmtId="0" fontId="64" fillId="0" borderId="14" applyNumberFormat="0" applyFill="0" applyProtection="0">
      <alignment horizontal="right" vertical="center"/>
    </xf>
    <xf numFmtId="15" fontId="8" fillId="0" borderId="0" applyFont="0" applyFill="0" applyBorder="0" applyAlignment="0" applyProtection="0">
      <alignment vertical="center"/>
    </xf>
    <xf numFmtId="4" fontId="8" fillId="0" borderId="0" applyFont="0" applyFill="0" applyBorder="0" applyAlignment="0" applyProtection="0">
      <alignment vertical="center"/>
    </xf>
    <xf numFmtId="0" fontId="64" fillId="0" borderId="14" applyNumberFormat="0" applyFill="0" applyProtection="0">
      <alignment horizontal="right" vertical="center"/>
    </xf>
    <xf numFmtId="0" fontId="8" fillId="0" borderId="0">
      <alignment vertical="center"/>
    </xf>
    <xf numFmtId="4" fontId="8" fillId="0" borderId="0" applyFont="0" applyFill="0" applyBorder="0" applyAlignment="0" applyProtection="0">
      <alignment vertical="center"/>
    </xf>
    <xf numFmtId="0" fontId="74" fillId="0" borderId="18">
      <alignment horizontal="center" vertical="center"/>
    </xf>
    <xf numFmtId="0" fontId="74" fillId="0" borderId="18">
      <alignment horizontal="center" vertical="center"/>
    </xf>
    <xf numFmtId="0" fontId="74" fillId="0" borderId="18">
      <alignment horizontal="center" vertical="center"/>
    </xf>
    <xf numFmtId="0" fontId="74" fillId="0" borderId="18">
      <alignment horizontal="center" vertical="center"/>
    </xf>
    <xf numFmtId="3" fontId="8" fillId="0" borderId="0" applyFont="0" applyFill="0" applyBorder="0" applyAlignment="0" applyProtection="0">
      <alignment vertical="center"/>
    </xf>
    <xf numFmtId="0" fontId="8" fillId="22" borderId="0" applyNumberFormat="0" applyFont="0" applyBorder="0" applyAlignment="0" applyProtection="0">
      <alignment vertical="center"/>
    </xf>
    <xf numFmtId="0" fontId="88" fillId="26" borderId="24">
      <alignment vertical="center"/>
      <protection locked="0"/>
    </xf>
    <xf numFmtId="0" fontId="93" fillId="0" borderId="0">
      <alignment vertical="center"/>
    </xf>
    <xf numFmtId="0" fontId="88" fillId="26" borderId="24">
      <alignment vertical="center"/>
      <protection locked="0"/>
    </xf>
    <xf numFmtId="0" fontId="8" fillId="0" borderId="0">
      <alignment vertical="center"/>
    </xf>
    <xf numFmtId="0" fontId="88" fillId="26" borderId="24">
      <alignment vertical="center"/>
      <protection locked="0"/>
    </xf>
    <xf numFmtId="9" fontId="8" fillId="0" borderId="0" applyFont="0" applyFill="0" applyBorder="0" applyAlignment="0" applyProtection="0">
      <alignment vertical="center"/>
    </xf>
    <xf numFmtId="43" fontId="5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89" fillId="0" borderId="0" applyNumberForma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95" fillId="0" borderId="25" applyNumberFormat="0" applyFill="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82" fillId="0" borderId="21" applyNumberFormat="0" applyFill="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64" fillId="0" borderId="14" applyNumberFormat="0" applyFill="0" applyProtection="0">
      <alignment horizontal="right" vertical="center"/>
    </xf>
    <xf numFmtId="9" fontId="8" fillId="0" borderId="0" applyFont="0" applyFill="0" applyBorder="0" applyAlignment="0" applyProtection="0">
      <alignment vertical="center"/>
    </xf>
    <xf numFmtId="0" fontId="101" fillId="0" borderId="29" applyNumberFormat="0" applyFill="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103" fillId="0" borderId="31" applyNumberFormat="0" applyFill="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181" fontId="8" fillId="0" borderId="0" applyFont="0" applyFill="0" applyBorder="0" applyAlignment="0" applyProtection="0">
      <alignment vertical="center"/>
    </xf>
    <xf numFmtId="0" fontId="64" fillId="0" borderId="14" applyNumberFormat="0" applyFill="0" applyProtection="0">
      <alignment horizontal="right" vertical="center"/>
    </xf>
    <xf numFmtId="0" fontId="64" fillId="0" borderId="14" applyNumberFormat="0" applyFill="0" applyProtection="0">
      <alignment horizontal="right" vertical="center"/>
    </xf>
    <xf numFmtId="0" fontId="84" fillId="0" borderId="22" applyNumberFormat="0" applyFill="0" applyAlignment="0" applyProtection="0">
      <alignment vertical="center"/>
    </xf>
    <xf numFmtId="0" fontId="84" fillId="0" borderId="22" applyNumberFormat="0" applyFill="0" applyAlignment="0" applyProtection="0">
      <alignment vertical="center"/>
    </xf>
    <xf numFmtId="0" fontId="82" fillId="0" borderId="21" applyNumberFormat="0" applyFill="0" applyAlignment="0" applyProtection="0">
      <alignment vertical="center"/>
    </xf>
    <xf numFmtId="0" fontId="84" fillId="0" borderId="22" applyNumberFormat="0" applyFill="0" applyAlignment="0" applyProtection="0">
      <alignment vertical="center"/>
    </xf>
    <xf numFmtId="0" fontId="82" fillId="0" borderId="21" applyNumberFormat="0" applyFill="0" applyAlignment="0" applyProtection="0">
      <alignment vertical="center"/>
    </xf>
    <xf numFmtId="0" fontId="82" fillId="0" borderId="21" applyNumberFormat="0" applyFill="0" applyAlignment="0" applyProtection="0">
      <alignment vertical="center"/>
    </xf>
    <xf numFmtId="0" fontId="82" fillId="0" borderId="21" applyNumberFormat="0" applyFill="0" applyAlignment="0" applyProtection="0">
      <alignment vertical="center"/>
    </xf>
    <xf numFmtId="0" fontId="82" fillId="0" borderId="21" applyNumberFormat="0" applyFill="0" applyAlignment="0" applyProtection="0">
      <alignment vertical="center"/>
    </xf>
    <xf numFmtId="0" fontId="77" fillId="16" borderId="0" applyNumberFormat="0" applyBorder="0" applyAlignment="0" applyProtection="0">
      <alignment vertical="center"/>
    </xf>
    <xf numFmtId="0" fontId="86" fillId="0" borderId="23" applyNumberFormat="0" applyFill="0" applyAlignment="0" applyProtection="0">
      <alignment vertical="center"/>
    </xf>
    <xf numFmtId="0" fontId="82" fillId="0" borderId="21" applyNumberFormat="0" applyFill="0" applyAlignment="0" applyProtection="0">
      <alignment vertical="center"/>
    </xf>
    <xf numFmtId="0" fontId="82" fillId="0" borderId="21" applyNumberFormat="0" applyFill="0" applyAlignment="0" applyProtection="0">
      <alignment vertical="center"/>
    </xf>
    <xf numFmtId="0" fontId="82" fillId="0" borderId="21" applyNumberFormat="0" applyFill="0" applyAlignment="0" applyProtection="0">
      <alignment vertical="center"/>
    </xf>
    <xf numFmtId="0" fontId="82" fillId="0" borderId="21" applyNumberFormat="0" applyFill="0" applyAlignment="0" applyProtection="0">
      <alignment vertical="center"/>
    </xf>
    <xf numFmtId="0" fontId="82" fillId="0" borderId="21" applyNumberFormat="0" applyFill="0" applyAlignment="0" applyProtection="0">
      <alignment vertical="center"/>
    </xf>
    <xf numFmtId="0" fontId="82" fillId="0" borderId="21" applyNumberFormat="0" applyFill="0" applyAlignment="0" applyProtection="0">
      <alignment vertical="center"/>
    </xf>
    <xf numFmtId="0" fontId="82" fillId="0" borderId="21" applyNumberFormat="0" applyFill="0" applyAlignment="0" applyProtection="0">
      <alignment vertical="center"/>
    </xf>
    <xf numFmtId="0" fontId="77" fillId="16" borderId="0" applyNumberFormat="0" applyBorder="0" applyAlignment="0" applyProtection="0">
      <alignment vertical="center"/>
    </xf>
    <xf numFmtId="0" fontId="103" fillId="0" borderId="31" applyNumberFormat="0" applyFill="0" applyAlignment="0" applyProtection="0">
      <alignment vertical="center"/>
    </xf>
    <xf numFmtId="0" fontId="77" fillId="16" borderId="0" applyNumberFormat="0" applyBorder="0" applyAlignment="0" applyProtection="0">
      <alignment vertical="center"/>
    </xf>
    <xf numFmtId="0" fontId="86" fillId="0" borderId="23" applyNumberFormat="0" applyFill="0" applyAlignment="0" applyProtection="0">
      <alignment vertical="center"/>
    </xf>
    <xf numFmtId="0" fontId="86" fillId="0" borderId="23" applyNumberFormat="0" applyFill="0" applyAlignment="0" applyProtection="0">
      <alignment vertical="center"/>
    </xf>
    <xf numFmtId="0" fontId="86" fillId="0" borderId="23" applyNumberFormat="0" applyFill="0" applyAlignment="0" applyProtection="0">
      <alignment vertical="center"/>
    </xf>
    <xf numFmtId="0" fontId="86" fillId="0" borderId="23" applyNumberFormat="0" applyFill="0" applyAlignment="0" applyProtection="0">
      <alignment vertical="center"/>
    </xf>
    <xf numFmtId="0" fontId="86" fillId="0" borderId="23" applyNumberFormat="0" applyFill="0" applyAlignment="0" applyProtection="0">
      <alignment vertical="center"/>
    </xf>
    <xf numFmtId="0" fontId="86" fillId="0" borderId="23" applyNumberFormat="0" applyFill="0" applyAlignment="0" applyProtection="0">
      <alignment vertical="center"/>
    </xf>
    <xf numFmtId="0" fontId="86" fillId="0" borderId="23" applyNumberFormat="0" applyFill="0" applyAlignment="0" applyProtection="0">
      <alignment vertical="center"/>
    </xf>
    <xf numFmtId="0" fontId="86" fillId="0" borderId="23" applyNumberFormat="0" applyFill="0" applyAlignment="0" applyProtection="0">
      <alignment vertical="center"/>
    </xf>
    <xf numFmtId="0" fontId="86" fillId="0" borderId="23" applyNumberFormat="0" applyFill="0" applyAlignment="0" applyProtection="0">
      <alignment vertical="center"/>
    </xf>
    <xf numFmtId="0" fontId="86" fillId="0" borderId="23" applyNumberFormat="0" applyFill="0" applyAlignment="0" applyProtection="0">
      <alignment vertical="center"/>
    </xf>
    <xf numFmtId="0" fontId="86" fillId="0" borderId="23" applyNumberFormat="0" applyFill="0" applyAlignment="0" applyProtection="0">
      <alignment vertical="center"/>
    </xf>
    <xf numFmtId="0" fontId="86" fillId="0" borderId="23" applyNumberFormat="0" applyFill="0" applyAlignment="0" applyProtection="0">
      <alignment vertical="center"/>
    </xf>
    <xf numFmtId="0" fontId="86" fillId="0" borderId="23" applyNumberFormat="0" applyFill="0" applyAlignment="0" applyProtection="0">
      <alignment vertical="center"/>
    </xf>
    <xf numFmtId="1" fontId="64" fillId="0" borderId="16" applyFill="0" applyProtection="0">
      <alignment horizontal="center" vertical="center"/>
    </xf>
    <xf numFmtId="0" fontId="86" fillId="0" borderId="23" applyNumberFormat="0" applyFill="0" applyAlignment="0" applyProtection="0">
      <alignment vertical="center"/>
    </xf>
    <xf numFmtId="180" fontId="58" fillId="0" borderId="0" applyFont="0" applyFill="0" applyBorder="0" applyAlignment="0" applyProtection="0">
      <alignment vertical="center"/>
    </xf>
    <xf numFmtId="0" fontId="103" fillId="0" borderId="0" applyNumberFormat="0" applyFill="0" applyBorder="0" applyAlignment="0" applyProtection="0">
      <alignment vertical="center"/>
    </xf>
    <xf numFmtId="180" fontId="58" fillId="0" borderId="0" applyFont="0" applyFill="0" applyBorder="0" applyAlignment="0" applyProtection="0">
      <alignment vertical="center"/>
    </xf>
    <xf numFmtId="0" fontId="103" fillId="0" borderId="0" applyNumberFormat="0" applyFill="0" applyBorder="0" applyAlignment="0" applyProtection="0">
      <alignment vertical="center"/>
    </xf>
    <xf numFmtId="43" fontId="58" fillId="0" borderId="0" applyFont="0" applyFill="0" applyBorder="0" applyAlignment="0" applyProtection="0">
      <alignment vertical="center"/>
    </xf>
    <xf numFmtId="0" fontId="86" fillId="0" borderId="0" applyNumberFormat="0" applyFill="0" applyBorder="0" applyAlignment="0" applyProtection="0">
      <alignment vertical="center"/>
    </xf>
    <xf numFmtId="43" fontId="58" fillId="0" borderId="0" applyFon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43" fontId="58" fillId="0" borderId="0" applyFont="0" applyFill="0" applyBorder="0" applyAlignment="0" applyProtection="0">
      <alignment vertical="center"/>
    </xf>
    <xf numFmtId="0" fontId="86" fillId="0" borderId="0" applyNumberFormat="0" applyFill="0" applyBorder="0" applyAlignment="0" applyProtection="0">
      <alignment vertical="center"/>
    </xf>
    <xf numFmtId="43" fontId="58" fillId="0" borderId="0" applyFon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43" fontId="58" fillId="0" borderId="0" applyFont="0" applyFill="0" applyBorder="0" applyAlignment="0" applyProtection="0">
      <alignment vertical="center"/>
    </xf>
    <xf numFmtId="0" fontId="86" fillId="0" borderId="0" applyNumberFormat="0" applyFill="0" applyBorder="0" applyAlignment="0" applyProtection="0">
      <alignment vertical="center"/>
    </xf>
    <xf numFmtId="43" fontId="58" fillId="0" borderId="0" applyFon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43" fontId="58" fillId="0" borderId="0" applyFont="0" applyFill="0" applyBorder="0" applyAlignment="0" applyProtection="0">
      <alignment vertical="center"/>
    </xf>
    <xf numFmtId="0" fontId="86" fillId="0" borderId="0" applyNumberFormat="0" applyFill="0" applyBorder="0" applyAlignment="0" applyProtection="0">
      <alignment vertical="center"/>
    </xf>
    <xf numFmtId="43" fontId="58" fillId="0" borderId="0" applyFon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43" fontId="58" fillId="0" borderId="0" applyFont="0" applyFill="0" applyBorder="0" applyAlignment="0" applyProtection="0">
      <alignment vertical="center"/>
    </xf>
    <xf numFmtId="0" fontId="86" fillId="0" borderId="0" applyNumberFormat="0" applyFill="0" applyBorder="0" applyAlignment="0" applyProtection="0">
      <alignment vertical="center"/>
    </xf>
    <xf numFmtId="43" fontId="58" fillId="0" borderId="0" applyFont="0" applyFill="0" applyBorder="0" applyAlignment="0" applyProtection="0">
      <alignment vertical="center"/>
    </xf>
    <xf numFmtId="0" fontId="86"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58" fillId="0" borderId="0">
      <alignment vertical="center"/>
    </xf>
    <xf numFmtId="0" fontId="89" fillId="0" borderId="0" applyNumberFormat="0" applyFill="0" applyBorder="0" applyAlignment="0" applyProtection="0">
      <alignment vertical="center"/>
    </xf>
    <xf numFmtId="0" fontId="98" fillId="19" borderId="28" applyNumberFormat="0" applyAlignment="0" applyProtection="0">
      <alignment vertical="center"/>
    </xf>
    <xf numFmtId="0" fontId="58" fillId="0" borderId="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105" fillId="0" borderId="14" applyNumberFormat="0" applyFill="0" applyProtection="0">
      <alignment horizontal="center" vertical="center"/>
    </xf>
    <xf numFmtId="0" fontId="105" fillId="0" borderId="14" applyNumberFormat="0" applyFill="0" applyProtection="0">
      <alignment horizontal="center" vertical="center"/>
    </xf>
    <xf numFmtId="0" fontId="105" fillId="0" borderId="14" applyNumberFormat="0" applyFill="0" applyProtection="0">
      <alignment horizontal="center" vertical="center"/>
    </xf>
    <xf numFmtId="0" fontId="105" fillId="0" borderId="14" applyNumberFormat="0" applyFill="0" applyProtection="0">
      <alignment horizontal="center" vertical="center"/>
    </xf>
    <xf numFmtId="0" fontId="83" fillId="21" borderId="0" applyNumberFormat="0" applyBorder="0" applyAlignment="0" applyProtection="0">
      <alignment vertical="center"/>
    </xf>
    <xf numFmtId="0" fontId="105" fillId="0" borderId="14" applyNumberFormat="0" applyFill="0" applyProtection="0">
      <alignment horizontal="center" vertical="center"/>
    </xf>
    <xf numFmtId="0" fontId="105" fillId="0" borderId="14" applyNumberFormat="0" applyFill="0" applyProtection="0">
      <alignment horizontal="center" vertical="center"/>
    </xf>
    <xf numFmtId="0" fontId="105" fillId="0" borderId="14" applyNumberFormat="0" applyFill="0" applyProtection="0">
      <alignment horizontal="center" vertical="center"/>
    </xf>
    <xf numFmtId="0" fontId="105" fillId="0" borderId="14" applyNumberFormat="0" applyFill="0" applyProtection="0">
      <alignment horizontal="center"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80" fillId="0" borderId="16" applyNumberFormat="0" applyFill="0" applyProtection="0">
      <alignment horizontal="center" vertical="center"/>
    </xf>
    <xf numFmtId="0" fontId="80" fillId="0" borderId="16" applyNumberFormat="0" applyFill="0" applyProtection="0">
      <alignment horizontal="center" vertical="center"/>
    </xf>
    <xf numFmtId="0" fontId="80" fillId="0" borderId="16" applyNumberFormat="0" applyFill="0" applyProtection="0">
      <alignment horizontal="center" vertical="center"/>
    </xf>
    <xf numFmtId="0" fontId="80" fillId="0" borderId="16" applyNumberFormat="0" applyFill="0" applyProtection="0">
      <alignment horizontal="center" vertical="center"/>
    </xf>
    <xf numFmtId="0" fontId="80" fillId="0" borderId="16" applyNumberFormat="0" applyFill="0" applyProtection="0">
      <alignment horizontal="center" vertical="center"/>
    </xf>
    <xf numFmtId="0" fontId="80" fillId="0" borderId="16" applyNumberFormat="0" applyFill="0" applyProtection="0">
      <alignment horizontal="center" vertical="center"/>
    </xf>
    <xf numFmtId="0" fontId="80" fillId="0" borderId="16" applyNumberFormat="0" applyFill="0" applyProtection="0">
      <alignment horizontal="center" vertical="center"/>
    </xf>
    <xf numFmtId="0" fontId="107" fillId="0" borderId="0" applyNumberFormat="0" applyFill="0" applyBorder="0" applyAlignment="0" applyProtection="0">
      <alignment vertical="center"/>
    </xf>
    <xf numFmtId="0" fontId="83" fillId="21" borderId="0" applyNumberFormat="0" applyBorder="0" applyAlignment="0" applyProtection="0">
      <alignment vertical="center"/>
    </xf>
    <xf numFmtId="0" fontId="107" fillId="0" borderId="0" applyNumberFormat="0" applyFill="0" applyBorder="0" applyAlignment="0" applyProtection="0">
      <alignment vertical="center"/>
    </xf>
    <xf numFmtId="0" fontId="83" fillId="21" borderId="0" applyNumberFormat="0" applyBorder="0" applyAlignment="0" applyProtection="0">
      <alignment vertical="center"/>
    </xf>
    <xf numFmtId="0" fontId="83" fillId="21" borderId="0" applyNumberFormat="0" applyBorder="0" applyAlignment="0" applyProtection="0">
      <alignment vertical="center"/>
    </xf>
    <xf numFmtId="0" fontId="107" fillId="0" borderId="0" applyNumberFormat="0" applyFill="0" applyBorder="0" applyAlignment="0" applyProtection="0">
      <alignment vertical="center"/>
    </xf>
    <xf numFmtId="0" fontId="83" fillId="21" borderId="0" applyNumberFormat="0" applyBorder="0" applyAlignment="0" applyProtection="0">
      <alignment vertical="center"/>
    </xf>
    <xf numFmtId="0" fontId="83" fillId="21" borderId="0" applyNumberFormat="0" applyBorder="0" applyAlignment="0" applyProtection="0">
      <alignment vertical="center"/>
    </xf>
    <xf numFmtId="0" fontId="107" fillId="0" borderId="0" applyNumberFormat="0" applyFill="0" applyBorder="0" applyAlignment="0" applyProtection="0">
      <alignment vertical="center"/>
    </xf>
    <xf numFmtId="0" fontId="83" fillId="21" borderId="0" applyNumberFormat="0" applyBorder="0" applyAlignment="0" applyProtection="0">
      <alignment vertical="center"/>
    </xf>
    <xf numFmtId="0" fontId="83" fillId="21" borderId="0" applyNumberFormat="0" applyBorder="0" applyAlignment="0" applyProtection="0">
      <alignment vertical="center"/>
    </xf>
    <xf numFmtId="0" fontId="83" fillId="21" borderId="0" applyNumberFormat="0" applyBorder="0" applyAlignment="0" applyProtection="0">
      <alignment vertical="center"/>
    </xf>
    <xf numFmtId="0" fontId="83" fillId="21" borderId="0" applyNumberFormat="0" applyBorder="0" applyAlignment="0" applyProtection="0">
      <alignment vertical="center"/>
    </xf>
    <xf numFmtId="0" fontId="83" fillId="21" borderId="0" applyNumberFormat="0" applyBorder="0" applyAlignment="0" applyProtection="0">
      <alignment vertical="center"/>
    </xf>
    <xf numFmtId="0" fontId="107" fillId="0" borderId="0" applyNumberFormat="0" applyFill="0" applyBorder="0" applyAlignment="0" applyProtection="0">
      <alignment vertical="center"/>
    </xf>
    <xf numFmtId="0" fontId="83" fillId="21" borderId="0" applyNumberFormat="0" applyBorder="0" applyAlignment="0" applyProtection="0">
      <alignment vertical="center"/>
    </xf>
    <xf numFmtId="0" fontId="83" fillId="21" borderId="0" applyNumberFormat="0" applyBorder="0" applyAlignment="0" applyProtection="0">
      <alignment vertical="center"/>
    </xf>
    <xf numFmtId="0" fontId="83" fillId="21" borderId="0" applyNumberFormat="0" applyBorder="0" applyAlignment="0" applyProtection="0">
      <alignment vertical="center"/>
    </xf>
    <xf numFmtId="0" fontId="83" fillId="21" borderId="0" applyNumberFormat="0" applyBorder="0" applyAlignment="0" applyProtection="0">
      <alignment vertical="center"/>
    </xf>
    <xf numFmtId="0" fontId="83" fillId="21" borderId="0" applyNumberFormat="0" applyBorder="0" applyAlignment="0" applyProtection="0">
      <alignment vertical="center"/>
    </xf>
    <xf numFmtId="0" fontId="83" fillId="21" borderId="0" applyNumberFormat="0" applyBorder="0" applyAlignment="0" applyProtection="0">
      <alignment vertical="center"/>
    </xf>
    <xf numFmtId="0" fontId="83" fillId="21" borderId="0" applyNumberFormat="0" applyBorder="0" applyAlignment="0" applyProtection="0">
      <alignment vertical="center"/>
    </xf>
    <xf numFmtId="0" fontId="108" fillId="30" borderId="0" applyNumberFormat="0" applyBorder="0" applyAlignment="0" applyProtection="0">
      <alignment vertical="center"/>
    </xf>
    <xf numFmtId="0" fontId="83" fillId="21" borderId="0" applyNumberFormat="0" applyBorder="0" applyAlignment="0" applyProtection="0">
      <alignment vertical="center"/>
    </xf>
    <xf numFmtId="0" fontId="83" fillId="21" borderId="0" applyNumberFormat="0" applyBorder="0" applyAlignment="0" applyProtection="0">
      <alignment vertical="center"/>
    </xf>
    <xf numFmtId="0" fontId="108" fillId="30" borderId="0" applyNumberFormat="0" applyBorder="0" applyAlignment="0" applyProtection="0">
      <alignment vertical="center"/>
    </xf>
    <xf numFmtId="0" fontId="108" fillId="30" borderId="0" applyNumberFormat="0" applyBorder="0" applyAlignment="0" applyProtection="0">
      <alignment vertical="center"/>
    </xf>
    <xf numFmtId="0" fontId="108" fillId="30" borderId="0" applyNumberFormat="0" applyBorder="0" applyAlignment="0" applyProtection="0">
      <alignment vertical="center"/>
    </xf>
    <xf numFmtId="0" fontId="83" fillId="30" borderId="0" applyNumberFormat="0" applyBorder="0" applyAlignment="0" applyProtection="0">
      <alignment vertical="center"/>
    </xf>
    <xf numFmtId="0" fontId="83" fillId="30" borderId="0" applyNumberFormat="0" applyBorder="0" applyAlignment="0" applyProtection="0">
      <alignment vertical="center"/>
    </xf>
    <xf numFmtId="0" fontId="83" fillId="30" borderId="0" applyNumberFormat="0" applyBorder="0" applyAlignment="0" applyProtection="0">
      <alignment vertical="center"/>
    </xf>
    <xf numFmtId="0" fontId="83" fillId="30" borderId="0" applyNumberFormat="0" applyBorder="0" applyAlignment="0" applyProtection="0">
      <alignment vertical="center"/>
    </xf>
    <xf numFmtId="0" fontId="83" fillId="30" borderId="0" applyNumberFormat="0" applyBorder="0" applyAlignment="0" applyProtection="0">
      <alignment vertical="center"/>
    </xf>
    <xf numFmtId="0" fontId="83" fillId="30" borderId="0" applyNumberFormat="0" applyBorder="0" applyAlignment="0" applyProtection="0">
      <alignment vertical="center"/>
    </xf>
    <xf numFmtId="0" fontId="83" fillId="30" borderId="0" applyNumberFormat="0" applyBorder="0" applyAlignment="0" applyProtection="0">
      <alignment vertical="center"/>
    </xf>
    <xf numFmtId="0" fontId="83" fillId="30" borderId="0" applyNumberFormat="0" applyBorder="0" applyAlignment="0" applyProtection="0">
      <alignment vertical="center"/>
    </xf>
    <xf numFmtId="0" fontId="83" fillId="30" borderId="0" applyNumberFormat="0" applyBorder="0" applyAlignment="0" applyProtection="0">
      <alignment vertical="center"/>
    </xf>
    <xf numFmtId="0" fontId="83" fillId="30" borderId="0" applyNumberFormat="0" applyBorder="0" applyAlignment="0" applyProtection="0">
      <alignment vertical="center"/>
    </xf>
    <xf numFmtId="0" fontId="83" fillId="30" borderId="0" applyNumberFormat="0" applyBorder="0" applyAlignment="0" applyProtection="0">
      <alignment vertical="center"/>
    </xf>
    <xf numFmtId="0" fontId="83" fillId="30" borderId="0" applyNumberFormat="0" applyBorder="0" applyAlignment="0" applyProtection="0">
      <alignment vertical="center"/>
    </xf>
    <xf numFmtId="0" fontId="83" fillId="30" borderId="0" applyNumberFormat="0" applyBorder="0" applyAlignment="0" applyProtection="0">
      <alignment vertical="center"/>
    </xf>
    <xf numFmtId="0" fontId="83" fillId="30" borderId="0" applyNumberFormat="0" applyBorder="0" applyAlignment="0" applyProtection="0">
      <alignment vertical="center"/>
    </xf>
    <xf numFmtId="0" fontId="108" fillId="21" borderId="0" applyNumberFormat="0" applyBorder="0" applyAlignment="0" applyProtection="0">
      <alignment vertical="center"/>
    </xf>
    <xf numFmtId="0" fontId="108" fillId="21" borderId="0" applyNumberFormat="0" applyBorder="0" applyAlignment="0" applyProtection="0">
      <alignment vertical="center"/>
    </xf>
    <xf numFmtId="0" fontId="108" fillId="21" borderId="0" applyNumberFormat="0" applyBorder="0" applyAlignment="0" applyProtection="0">
      <alignment vertical="center"/>
    </xf>
    <xf numFmtId="0" fontId="108" fillId="21" borderId="0" applyNumberFormat="0" applyBorder="0" applyAlignment="0" applyProtection="0">
      <alignment vertical="center"/>
    </xf>
    <xf numFmtId="0" fontId="58" fillId="0" borderId="0">
      <alignment vertical="center"/>
    </xf>
    <xf numFmtId="0" fontId="108" fillId="21" borderId="0" applyNumberFormat="0" applyBorder="0" applyAlignment="0" applyProtection="0">
      <alignment vertical="center"/>
    </xf>
    <xf numFmtId="0" fontId="108" fillId="21" borderId="0" applyNumberFormat="0" applyBorder="0" applyAlignment="0" applyProtection="0">
      <alignment vertical="center"/>
    </xf>
    <xf numFmtId="0" fontId="81" fillId="20" borderId="0" applyNumberFormat="0" applyBorder="0" applyAlignment="0" applyProtection="0">
      <alignment vertical="center"/>
    </xf>
    <xf numFmtId="0" fontId="108" fillId="21" borderId="0" applyNumberFormat="0" applyBorder="0" applyAlignment="0" applyProtection="0">
      <alignment vertical="center"/>
    </xf>
    <xf numFmtId="0" fontId="108" fillId="21" borderId="0" applyNumberFormat="0" applyBorder="0" applyAlignment="0" applyProtection="0">
      <alignment vertical="center"/>
    </xf>
    <xf numFmtId="0" fontId="85" fillId="21" borderId="0" applyNumberFormat="0" applyBorder="0" applyAlignment="0" applyProtection="0">
      <alignment vertical="center"/>
    </xf>
    <xf numFmtId="0" fontId="83" fillId="30" borderId="0" applyNumberFormat="0" applyBorder="0" applyAlignment="0" applyProtection="0">
      <alignment vertical="center"/>
    </xf>
    <xf numFmtId="0" fontId="73" fillId="0" borderId="0">
      <alignment vertical="center"/>
    </xf>
    <xf numFmtId="0" fontId="83" fillId="30" borderId="0" applyNumberFormat="0" applyBorder="0" applyAlignment="0" applyProtection="0">
      <alignment vertical="center"/>
    </xf>
    <xf numFmtId="0" fontId="83" fillId="30" borderId="0" applyNumberFormat="0" applyBorder="0" applyAlignment="0" applyProtection="0">
      <alignment vertical="center"/>
    </xf>
    <xf numFmtId="0" fontId="83" fillId="30"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79" fillId="0" borderId="20"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9" fillId="0" borderId="32" applyNumberFormat="0" applyFill="0" applyAlignment="0" applyProtection="0">
      <alignment vertical="center"/>
    </xf>
    <xf numFmtId="0" fontId="8" fillId="0" borderId="0">
      <alignment vertical="center"/>
    </xf>
    <xf numFmtId="0" fontId="77" fillId="16" borderId="0" applyNumberFormat="0" applyBorder="0" applyAlignment="0" applyProtection="0">
      <alignment vertical="center"/>
    </xf>
    <xf numFmtId="0" fontId="8" fillId="0" borderId="0">
      <alignment vertical="center"/>
    </xf>
    <xf numFmtId="0" fontId="77" fillId="16" borderId="0" applyNumberFormat="0" applyBorder="0" applyAlignment="0" applyProtection="0">
      <alignment vertical="center"/>
    </xf>
    <xf numFmtId="0" fontId="8" fillId="0" borderId="0">
      <alignment vertical="center"/>
    </xf>
    <xf numFmtId="0" fontId="77" fillId="16" borderId="0" applyNumberFormat="0" applyBorder="0" applyAlignment="0" applyProtection="0">
      <alignment vertical="center"/>
    </xf>
    <xf numFmtId="0" fontId="8" fillId="0" borderId="0">
      <alignment vertical="center"/>
    </xf>
    <xf numFmtId="0" fontId="8" fillId="0" borderId="0">
      <alignment vertical="center"/>
    </xf>
    <xf numFmtId="0" fontId="77" fillId="16" borderId="0" applyNumberFormat="0" applyBorder="0" applyAlignment="0" applyProtection="0">
      <alignment vertical="center"/>
    </xf>
    <xf numFmtId="0" fontId="8" fillId="0" borderId="0">
      <alignment vertical="center"/>
    </xf>
    <xf numFmtId="0" fontId="8" fillId="0" borderId="0">
      <alignment vertical="center"/>
    </xf>
    <xf numFmtId="0" fontId="110" fillId="11" borderId="33" applyNumberFormat="0" applyAlignment="0" applyProtection="0">
      <alignment vertical="center"/>
    </xf>
    <xf numFmtId="0" fontId="58" fillId="0" borderId="0">
      <alignment vertical="center"/>
    </xf>
    <xf numFmtId="0" fontId="58" fillId="0" borderId="0">
      <alignment vertical="center"/>
    </xf>
    <xf numFmtId="0" fontId="58" fillId="0" borderId="0">
      <alignment vertical="center"/>
    </xf>
    <xf numFmtId="0" fontId="58" fillId="8" borderId="27" applyNumberFormat="0" applyFont="0" applyAlignment="0" applyProtection="0">
      <alignment vertical="center"/>
    </xf>
    <xf numFmtId="0" fontId="58" fillId="0" borderId="0">
      <alignment vertical="center"/>
    </xf>
    <xf numFmtId="0" fontId="8" fillId="0" borderId="0">
      <alignment vertical="center"/>
    </xf>
    <xf numFmtId="0" fontId="58" fillId="8" borderId="27"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58" fillId="8" borderId="27" applyNumberFormat="0" applyFont="0" applyAlignment="0" applyProtection="0">
      <alignment vertical="center"/>
    </xf>
    <xf numFmtId="0" fontId="5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58" fillId="8" borderId="27" applyNumberFormat="0" applyFont="0" applyAlignment="0" applyProtection="0">
      <alignment vertical="center"/>
    </xf>
    <xf numFmtId="0" fontId="5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63" fillId="32" borderId="0" applyNumberFormat="0" applyBorder="0" applyAlignment="0" applyProtection="0">
      <alignment vertical="center"/>
    </xf>
    <xf numFmtId="0" fontId="8" fillId="0" borderId="0">
      <alignment vertical="center"/>
    </xf>
    <xf numFmtId="0" fontId="63" fillId="32"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8" fillId="0" borderId="0">
      <alignment vertical="center"/>
    </xf>
    <xf numFmtId="0" fontId="8" fillId="0" borderId="0">
      <alignment vertical="center"/>
    </xf>
    <xf numFmtId="0" fontId="8" fillId="0" borderId="0">
      <alignment vertical="center"/>
    </xf>
    <xf numFmtId="0" fontId="9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63" fillId="17"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6" fillId="9" borderId="26"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10" fillId="11" borderId="33" applyNumberFormat="0" applyAlignment="0" applyProtection="0">
      <alignment vertical="center"/>
    </xf>
    <xf numFmtId="0" fontId="8" fillId="0" borderId="0">
      <alignment vertical="center"/>
    </xf>
    <xf numFmtId="0" fontId="8" fillId="0" borderId="0">
      <alignment vertical="center"/>
    </xf>
    <xf numFmtId="0" fontId="96" fillId="9" borderId="26" applyNumberFormat="0" applyAlignment="0" applyProtection="0">
      <alignment vertical="center"/>
    </xf>
    <xf numFmtId="0" fontId="110" fillId="11" borderId="33"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8" fillId="0" borderId="0">
      <alignment vertical="center"/>
    </xf>
    <xf numFmtId="0" fontId="5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8" fillId="19" borderId="28" applyNumberFormat="0" applyAlignment="0" applyProtection="0">
      <alignment vertical="center"/>
    </xf>
    <xf numFmtId="0" fontId="58" fillId="0" borderId="0">
      <alignment vertical="center"/>
    </xf>
    <xf numFmtId="0" fontId="98" fillId="19" borderId="28" applyNumberFormat="0" applyAlignment="0" applyProtection="0">
      <alignment vertical="center"/>
    </xf>
    <xf numFmtId="0" fontId="8" fillId="0" borderId="0">
      <alignment vertical="center"/>
    </xf>
    <xf numFmtId="0" fontId="98" fillId="19" borderId="28" applyNumberFormat="0" applyAlignment="0" applyProtection="0">
      <alignment vertical="center"/>
    </xf>
    <xf numFmtId="0" fontId="8" fillId="0" borderId="0">
      <alignment vertical="center"/>
    </xf>
    <xf numFmtId="0" fontId="98" fillId="19" borderId="28" applyNumberFormat="0" applyAlignment="0" applyProtection="0">
      <alignment vertical="center"/>
    </xf>
    <xf numFmtId="0" fontId="8" fillId="0" borderId="0">
      <alignment vertical="center"/>
    </xf>
    <xf numFmtId="0" fontId="98" fillId="19" borderId="28" applyNumberFormat="0" applyAlignment="0" applyProtection="0">
      <alignment vertical="center"/>
    </xf>
    <xf numFmtId="0" fontId="8" fillId="0" borderId="0">
      <alignment vertical="center"/>
    </xf>
    <xf numFmtId="0" fontId="8" fillId="0" borderId="0">
      <alignment vertical="center"/>
    </xf>
    <xf numFmtId="0" fontId="98" fillId="19" borderId="28" applyNumberFormat="0" applyAlignment="0" applyProtection="0">
      <alignment vertical="center"/>
    </xf>
    <xf numFmtId="0" fontId="87" fillId="16" borderId="0" applyNumberFormat="0" applyBorder="0" applyAlignment="0" applyProtection="0">
      <alignment vertical="center"/>
    </xf>
    <xf numFmtId="0" fontId="8" fillId="0" borderId="0">
      <alignment vertical="center"/>
    </xf>
    <xf numFmtId="0" fontId="58" fillId="0" borderId="0">
      <alignment vertical="center"/>
    </xf>
    <xf numFmtId="0" fontId="58" fillId="0" borderId="0">
      <alignment vertical="center"/>
    </xf>
    <xf numFmtId="0" fontId="58" fillId="0" borderId="0">
      <alignment vertical="center"/>
    </xf>
    <xf numFmtId="0" fontId="58" fillId="0" borderId="0">
      <alignment vertical="center"/>
    </xf>
    <xf numFmtId="0" fontId="58" fillId="0" borderId="0">
      <alignment vertical="center"/>
    </xf>
    <xf numFmtId="0" fontId="58" fillId="0" borderId="0">
      <alignment vertical="center"/>
    </xf>
    <xf numFmtId="0" fontId="96" fillId="9" borderId="26" applyNumberFormat="0" applyAlignment="0" applyProtection="0">
      <alignment vertical="center"/>
    </xf>
    <xf numFmtId="0" fontId="8" fillId="0" borderId="0">
      <alignment vertical="center"/>
    </xf>
    <xf numFmtId="0" fontId="96" fillId="9" borderId="26" applyNumberFormat="0" applyAlignment="0" applyProtection="0">
      <alignment vertical="center"/>
    </xf>
    <xf numFmtId="0" fontId="8" fillId="0" borderId="0">
      <alignment vertical="center"/>
    </xf>
    <xf numFmtId="0" fontId="58" fillId="0" borderId="0">
      <alignment vertical="center"/>
    </xf>
    <xf numFmtId="0" fontId="5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64" fillId="0" borderId="0">
      <alignment vertical="center"/>
    </xf>
    <xf numFmtId="0" fontId="8" fillId="0" borderId="0">
      <alignment vertical="center"/>
    </xf>
    <xf numFmtId="0" fontId="8" fillId="0" borderId="0">
      <alignment vertical="center"/>
    </xf>
    <xf numFmtId="0" fontId="96" fillId="9" borderId="26" applyNumberFormat="0" applyAlignment="0" applyProtection="0">
      <alignment vertical="center"/>
    </xf>
    <xf numFmtId="0" fontId="8" fillId="0" borderId="0">
      <alignment vertical="center"/>
    </xf>
    <xf numFmtId="0" fontId="8" fillId="0" borderId="0">
      <alignment vertical="center"/>
    </xf>
    <xf numFmtId="0" fontId="5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8" fillId="0" borderId="0">
      <alignment vertical="center"/>
    </xf>
    <xf numFmtId="0" fontId="58" fillId="0" borderId="0">
      <alignment vertical="center"/>
    </xf>
    <xf numFmtId="0" fontId="5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9" fillId="0" borderId="32" applyNumberFormat="0" applyFill="0" applyAlignment="0" applyProtection="0">
      <alignment vertical="center"/>
    </xf>
    <xf numFmtId="0" fontId="58" fillId="0" borderId="0">
      <alignment vertical="center"/>
    </xf>
    <xf numFmtId="0" fontId="58" fillId="0" borderId="0">
      <alignment vertical="center"/>
    </xf>
    <xf numFmtId="0" fontId="109" fillId="0" borderId="32" applyNumberFormat="0" applyFill="0" applyAlignment="0" applyProtection="0">
      <alignment vertical="center"/>
    </xf>
    <xf numFmtId="0" fontId="58" fillId="0" borderId="0">
      <alignment vertical="center"/>
    </xf>
    <xf numFmtId="0" fontId="58" fillId="0" borderId="0">
      <alignment vertical="center"/>
    </xf>
    <xf numFmtId="0" fontId="58" fillId="0" borderId="0">
      <alignment vertical="center"/>
    </xf>
    <xf numFmtId="0" fontId="58" fillId="0" borderId="0">
      <alignment vertical="center"/>
    </xf>
    <xf numFmtId="0" fontId="109" fillId="0" borderId="32" applyNumberFormat="0" applyFill="0" applyAlignment="0" applyProtection="0">
      <alignment vertical="center"/>
    </xf>
    <xf numFmtId="0" fontId="58" fillId="0" borderId="0">
      <alignment vertical="center"/>
    </xf>
    <xf numFmtId="0" fontId="109" fillId="0" borderId="32" applyNumberFormat="0" applyFill="0" applyAlignment="0" applyProtection="0">
      <alignment vertical="center"/>
    </xf>
    <xf numFmtId="0" fontId="58" fillId="0" borderId="0">
      <alignment vertical="center"/>
    </xf>
    <xf numFmtId="0" fontId="58" fillId="0" borderId="0">
      <alignment vertical="center"/>
    </xf>
    <xf numFmtId="0" fontId="109" fillId="0" borderId="32" applyNumberFormat="0" applyFill="0" applyAlignment="0" applyProtection="0">
      <alignment vertical="center"/>
    </xf>
    <xf numFmtId="0" fontId="58" fillId="0" borderId="0">
      <alignment vertical="center"/>
    </xf>
    <xf numFmtId="0" fontId="58" fillId="0" borderId="0">
      <alignment vertical="center"/>
    </xf>
    <xf numFmtId="0" fontId="109" fillId="0" borderId="32" applyNumberFormat="0" applyFill="0" applyAlignment="0" applyProtection="0">
      <alignment vertical="center"/>
    </xf>
    <xf numFmtId="0" fontId="58" fillId="0" borderId="0">
      <alignment vertical="center"/>
    </xf>
    <xf numFmtId="0" fontId="58" fillId="0" borderId="0">
      <alignment vertical="center"/>
    </xf>
    <xf numFmtId="0" fontId="58" fillId="0" borderId="0">
      <alignment vertical="center"/>
    </xf>
    <xf numFmtId="0" fontId="58" fillId="0" borderId="0">
      <alignment vertical="center"/>
    </xf>
    <xf numFmtId="0" fontId="58" fillId="0" borderId="0">
      <alignment vertical="center"/>
    </xf>
    <xf numFmtId="0" fontId="58" fillId="0" borderId="0">
      <alignment vertical="center"/>
    </xf>
    <xf numFmtId="0" fontId="58" fillId="0" borderId="0">
      <alignment vertical="center"/>
    </xf>
    <xf numFmtId="0" fontId="58" fillId="0" borderId="0">
      <alignment vertical="center"/>
    </xf>
    <xf numFmtId="0" fontId="10" fillId="0" borderId="0" applyAlignment="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8" fillId="0" borderId="0">
      <alignment vertical="center"/>
    </xf>
    <xf numFmtId="0" fontId="58" fillId="0" borderId="0">
      <alignment vertical="center"/>
    </xf>
    <xf numFmtId="0" fontId="8" fillId="0" borderId="0">
      <alignment vertical="center"/>
    </xf>
    <xf numFmtId="0" fontId="58" fillId="0" borderId="0">
      <alignment vertical="center"/>
    </xf>
    <xf numFmtId="0" fontId="58"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58" fillId="0" borderId="0">
      <alignment vertical="center"/>
    </xf>
    <xf numFmtId="0" fontId="58" fillId="0" borderId="0">
      <alignment vertical="center"/>
    </xf>
    <xf numFmtId="0" fontId="8" fillId="0" borderId="0">
      <alignment vertical="center"/>
    </xf>
    <xf numFmtId="0" fontId="8" fillId="0" borderId="0">
      <alignment vertical="center"/>
    </xf>
    <xf numFmtId="0" fontId="58" fillId="0" borderId="0">
      <alignment vertical="center"/>
    </xf>
    <xf numFmtId="0" fontId="94" fillId="0" borderId="1">
      <alignment horizontal="left" vertical="center"/>
    </xf>
    <xf numFmtId="0" fontId="58" fillId="8" borderId="27" applyNumberFormat="0" applyFont="0" applyAlignment="0" applyProtection="0">
      <alignment vertical="center"/>
    </xf>
    <xf numFmtId="0" fontId="94" fillId="0" borderId="1">
      <alignment horizontal="left" vertical="center"/>
    </xf>
    <xf numFmtId="0" fontId="94" fillId="0" borderId="1">
      <alignment horizontal="left" vertical="center"/>
    </xf>
    <xf numFmtId="0" fontId="58" fillId="8" borderId="27" applyNumberFormat="0" applyFont="0" applyAlignment="0" applyProtection="0">
      <alignment vertical="center"/>
    </xf>
    <xf numFmtId="0" fontId="94" fillId="0" borderId="1">
      <alignment horizontal="left" vertical="center"/>
    </xf>
    <xf numFmtId="0" fontId="94" fillId="0" borderId="1">
      <alignment horizontal="left" vertical="center"/>
    </xf>
    <xf numFmtId="0" fontId="94" fillId="0" borderId="1">
      <alignment horizontal="left" vertical="center"/>
    </xf>
    <xf numFmtId="0" fontId="94" fillId="0" borderId="1">
      <alignment horizontal="left" vertical="center"/>
    </xf>
    <xf numFmtId="0" fontId="58" fillId="0" borderId="0">
      <alignment vertical="center"/>
    </xf>
    <xf numFmtId="0" fontId="58" fillId="0" borderId="0">
      <alignment vertical="center"/>
    </xf>
    <xf numFmtId="0" fontId="58" fillId="0" borderId="0">
      <alignment vertical="center"/>
    </xf>
    <xf numFmtId="0" fontId="8" fillId="0" borderId="0">
      <alignment vertical="center"/>
    </xf>
    <xf numFmtId="0" fontId="8" fillId="0" borderId="0">
      <alignment vertical="center"/>
    </xf>
    <xf numFmtId="0" fontId="8" fillId="0" borderId="0">
      <alignment vertical="center"/>
    </xf>
    <xf numFmtId="0" fontId="111" fillId="9" borderId="28" applyNumberFormat="0" applyAlignment="0" applyProtection="0">
      <alignment vertical="center"/>
    </xf>
    <xf numFmtId="0" fontId="8" fillId="0" borderId="0">
      <alignment vertical="center"/>
    </xf>
    <xf numFmtId="1" fontId="64" fillId="0" borderId="16" applyFill="0" applyProtection="0">
      <alignment horizontal="center" vertical="center"/>
    </xf>
    <xf numFmtId="0" fontId="8" fillId="0" borderId="0">
      <alignment vertical="center"/>
    </xf>
    <xf numFmtId="0" fontId="10" fillId="0" borderId="0">
      <alignment vertical="center"/>
    </xf>
    <xf numFmtId="0" fontId="111" fillId="9" borderId="28" applyNumberFormat="0" applyAlignment="0" applyProtection="0">
      <alignment vertical="center"/>
    </xf>
    <xf numFmtId="0" fontId="10" fillId="0" borderId="0">
      <alignment vertical="center"/>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4" fillId="0" borderId="0" applyNumberFormat="0" applyFill="0" applyBorder="0" applyAlignment="0" applyProtection="0">
      <alignment vertical="center"/>
    </xf>
    <xf numFmtId="0" fontId="77" fillId="16" borderId="0" applyNumberFormat="0" applyBorder="0" applyAlignment="0" applyProtection="0">
      <alignment vertical="center"/>
    </xf>
    <xf numFmtId="0" fontId="77" fillId="16" borderId="0" applyNumberFormat="0" applyBorder="0" applyAlignment="0" applyProtection="0">
      <alignment vertical="center"/>
    </xf>
    <xf numFmtId="0" fontId="77" fillId="16" borderId="0" applyNumberFormat="0" applyBorder="0" applyAlignment="0" applyProtection="0">
      <alignment vertical="center"/>
    </xf>
    <xf numFmtId="0" fontId="77" fillId="16" borderId="0" applyNumberFormat="0" applyBorder="0" applyAlignment="0" applyProtection="0">
      <alignment vertical="center"/>
    </xf>
    <xf numFmtId="0" fontId="77" fillId="16" borderId="0" applyNumberFormat="0" applyBorder="0" applyAlignment="0" applyProtection="0">
      <alignment vertical="center"/>
    </xf>
    <xf numFmtId="0" fontId="77" fillId="16" borderId="0" applyNumberFormat="0" applyBorder="0" applyAlignment="0" applyProtection="0">
      <alignment vertical="center"/>
    </xf>
    <xf numFmtId="0" fontId="77" fillId="16" borderId="0" applyNumberFormat="0" applyBorder="0" applyAlignment="0" applyProtection="0">
      <alignment vertical="center"/>
    </xf>
    <xf numFmtId="0" fontId="77" fillId="16" borderId="0" applyNumberFormat="0" applyBorder="0" applyAlignment="0" applyProtection="0">
      <alignment vertical="center"/>
    </xf>
    <xf numFmtId="0" fontId="87" fillId="10" borderId="0" applyNumberFormat="0" applyBorder="0" applyAlignment="0" applyProtection="0">
      <alignment vertical="center"/>
    </xf>
    <xf numFmtId="0" fontId="87" fillId="10" borderId="0" applyNumberFormat="0" applyBorder="0" applyAlignment="0" applyProtection="0">
      <alignment vertical="center"/>
    </xf>
    <xf numFmtId="0" fontId="87" fillId="10" borderId="0" applyNumberFormat="0" applyBorder="0" applyAlignment="0" applyProtection="0">
      <alignment vertical="center"/>
    </xf>
    <xf numFmtId="0" fontId="8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107" fillId="0" borderId="0" applyNumberFormat="0" applyFill="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107" fillId="0" borderId="0" applyNumberFormat="0" applyFill="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87" fillId="16" borderId="0" applyNumberFormat="0" applyBorder="0" applyAlignment="0" applyProtection="0">
      <alignment vertical="center"/>
    </xf>
    <xf numFmtId="0" fontId="87" fillId="16" borderId="0" applyNumberFormat="0" applyBorder="0" applyAlignment="0" applyProtection="0">
      <alignment vertical="center"/>
    </xf>
    <xf numFmtId="0" fontId="87" fillId="16" borderId="0" applyNumberFormat="0" applyBorder="0" applyAlignment="0" applyProtection="0">
      <alignment vertical="center"/>
    </xf>
    <xf numFmtId="0" fontId="87" fillId="16" borderId="0" applyNumberFormat="0" applyBorder="0" applyAlignment="0" applyProtection="0">
      <alignment vertical="center"/>
    </xf>
    <xf numFmtId="0" fontId="64" fillId="0" borderId="14" applyNumberFormat="0" applyFill="0" applyProtection="0">
      <alignment horizontal="left" vertical="center"/>
    </xf>
    <xf numFmtId="0" fontId="87" fillId="16" borderId="0" applyNumberFormat="0" applyBorder="0" applyAlignment="0" applyProtection="0">
      <alignment vertical="center"/>
    </xf>
    <xf numFmtId="0" fontId="87" fillId="16" borderId="0" applyNumberFormat="0" applyBorder="0" applyAlignment="0" applyProtection="0">
      <alignment vertical="center"/>
    </xf>
    <xf numFmtId="0" fontId="87" fillId="16" borderId="0" applyNumberFormat="0" applyBorder="0" applyAlignment="0" applyProtection="0">
      <alignment vertical="center"/>
    </xf>
    <xf numFmtId="0" fontId="87" fillId="16"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79" fillId="0" borderId="20" applyNumberFormat="0" applyFill="0" applyAlignment="0" applyProtection="0">
      <alignment vertical="center"/>
    </xf>
    <xf numFmtId="0" fontId="79" fillId="0" borderId="20" applyNumberFormat="0" applyFill="0" applyAlignment="0" applyProtection="0">
      <alignment vertical="center"/>
    </xf>
    <xf numFmtId="0" fontId="79" fillId="0" borderId="20" applyNumberFormat="0" applyFill="0" applyAlignment="0" applyProtection="0">
      <alignment vertical="center"/>
    </xf>
    <xf numFmtId="0" fontId="116" fillId="0" borderId="0" applyNumberFormat="0" applyFill="0" applyBorder="0" applyAlignment="0" applyProtection="0">
      <alignment vertical="center"/>
    </xf>
    <xf numFmtId="0" fontId="79" fillId="0" borderId="30" applyNumberFormat="0" applyFill="0" applyAlignment="0" applyProtection="0">
      <alignment vertical="center"/>
    </xf>
    <xf numFmtId="0" fontId="79" fillId="0" borderId="20" applyNumberFormat="0" applyFill="0" applyAlignment="0" applyProtection="0">
      <alignment vertical="center"/>
    </xf>
    <xf numFmtId="0" fontId="79" fillId="0" borderId="20" applyNumberFormat="0" applyFill="0" applyAlignment="0" applyProtection="0">
      <alignment vertical="center"/>
    </xf>
    <xf numFmtId="0" fontId="79" fillId="0" borderId="20" applyNumberFormat="0" applyFill="0" applyAlignment="0" applyProtection="0">
      <alignment vertical="center"/>
    </xf>
    <xf numFmtId="0" fontId="79" fillId="0" borderId="20" applyNumberFormat="0" applyFill="0" applyAlignment="0" applyProtection="0">
      <alignment vertical="center"/>
    </xf>
    <xf numFmtId="0" fontId="79" fillId="0" borderId="30" applyNumberFormat="0" applyFill="0" applyAlignment="0" applyProtection="0">
      <alignment vertical="center"/>
    </xf>
    <xf numFmtId="0" fontId="79" fillId="0" borderId="20" applyNumberFormat="0" applyFill="0" applyAlignment="0" applyProtection="0">
      <alignment vertical="center"/>
    </xf>
    <xf numFmtId="0" fontId="79" fillId="0" borderId="20" applyNumberFormat="0" applyFill="0" applyAlignment="0" applyProtection="0">
      <alignment vertical="center"/>
    </xf>
    <xf numFmtId="0" fontId="79" fillId="0" borderId="20" applyNumberFormat="0" applyFill="0" applyAlignment="0" applyProtection="0">
      <alignment vertical="center"/>
    </xf>
    <xf numFmtId="0" fontId="116" fillId="0" borderId="0" applyNumberFormat="0" applyFill="0" applyBorder="0" applyAlignment="0" applyProtection="0">
      <alignment vertical="center"/>
    </xf>
    <xf numFmtId="0" fontId="79" fillId="0" borderId="20" applyNumberFormat="0" applyFill="0" applyAlignment="0" applyProtection="0">
      <alignment vertical="center"/>
    </xf>
    <xf numFmtId="0" fontId="79" fillId="0" borderId="20" applyNumberFormat="0" applyFill="0" applyAlignment="0" applyProtection="0">
      <alignment vertical="center"/>
    </xf>
    <xf numFmtId="0" fontId="79" fillId="0" borderId="20" applyNumberFormat="0" applyFill="0" applyAlignment="0" applyProtection="0">
      <alignment vertical="center"/>
    </xf>
    <xf numFmtId="0" fontId="79" fillId="0" borderId="20" applyNumberFormat="0" applyFill="0" applyAlignment="0" applyProtection="0">
      <alignment vertical="center"/>
    </xf>
    <xf numFmtId="0" fontId="79" fillId="0" borderId="20" applyNumberFormat="0" applyFill="0" applyAlignment="0" applyProtection="0">
      <alignment vertical="center"/>
    </xf>
    <xf numFmtId="0" fontId="79" fillId="0" borderId="20" applyNumberFormat="0" applyFill="0" applyAlignment="0" applyProtection="0">
      <alignment vertical="center"/>
    </xf>
    <xf numFmtId="0" fontId="79" fillId="0" borderId="20" applyNumberFormat="0" applyFill="0" applyAlignment="0" applyProtection="0">
      <alignment vertical="center"/>
    </xf>
    <xf numFmtId="0" fontId="79" fillId="0" borderId="20" applyNumberFormat="0" applyFill="0" applyAlignment="0" applyProtection="0">
      <alignment vertical="center"/>
    </xf>
    <xf numFmtId="0" fontId="79" fillId="0" borderId="20" applyNumberFormat="0" applyFill="0" applyAlignment="0" applyProtection="0">
      <alignment vertical="center"/>
    </xf>
    <xf numFmtId="0" fontId="116" fillId="0" borderId="0" applyNumberFormat="0" applyFill="0" applyBorder="0" applyAlignment="0" applyProtection="0">
      <alignment vertical="center"/>
    </xf>
    <xf numFmtId="0" fontId="79" fillId="0" borderId="20" applyNumberFormat="0" applyFill="0" applyAlignment="0" applyProtection="0">
      <alignment vertical="center"/>
    </xf>
    <xf numFmtId="0" fontId="79" fillId="0" borderId="20" applyNumberFormat="0" applyFill="0" applyAlignment="0" applyProtection="0">
      <alignment vertical="center"/>
    </xf>
    <xf numFmtId="0" fontId="79" fillId="0" borderId="20" applyNumberFormat="0" applyFill="0" applyAlignment="0" applyProtection="0">
      <alignment vertical="center"/>
    </xf>
    <xf numFmtId="0" fontId="79" fillId="0" borderId="20" applyNumberFormat="0" applyFill="0" applyAlignment="0" applyProtection="0">
      <alignment vertical="center"/>
    </xf>
    <xf numFmtId="0" fontId="79" fillId="0" borderId="20" applyNumberFormat="0" applyFill="0" applyAlignment="0" applyProtection="0">
      <alignment vertical="center"/>
    </xf>
    <xf numFmtId="0" fontId="79" fillId="0" borderId="20" applyNumberFormat="0" applyFill="0" applyAlignment="0" applyProtection="0">
      <alignment vertical="center"/>
    </xf>
    <xf numFmtId="0" fontId="79" fillId="0" borderId="20" applyNumberFormat="0" applyFill="0" applyAlignment="0" applyProtection="0">
      <alignment vertical="center"/>
    </xf>
    <xf numFmtId="0" fontId="79" fillId="0" borderId="20" applyNumberFormat="0" applyFill="0" applyAlignment="0" applyProtection="0">
      <alignment vertical="center"/>
    </xf>
    <xf numFmtId="0" fontId="79" fillId="0" borderId="20" applyNumberFormat="0" applyFill="0" applyAlignment="0" applyProtection="0">
      <alignment vertical="center"/>
    </xf>
    <xf numFmtId="0" fontId="79" fillId="0" borderId="20" applyNumberFormat="0" applyFill="0" applyAlignment="0" applyProtection="0">
      <alignment vertical="center"/>
    </xf>
    <xf numFmtId="4" fontId="58" fillId="0" borderId="0" applyFont="0" applyFill="0" applyBorder="0" applyAlignment="0" applyProtection="0">
      <alignment vertical="center"/>
    </xf>
    <xf numFmtId="0" fontId="79" fillId="0" borderId="20" applyNumberFormat="0" applyFill="0" applyAlignment="0" applyProtection="0">
      <alignment vertical="center"/>
    </xf>
    <xf numFmtId="0" fontId="79" fillId="0" borderId="20" applyNumberFormat="0" applyFill="0" applyAlignment="0" applyProtection="0">
      <alignment vertical="center"/>
    </xf>
    <xf numFmtId="0" fontId="79" fillId="0" borderId="20" applyNumberFormat="0" applyFill="0" applyAlignment="0" applyProtection="0">
      <alignment vertical="center"/>
    </xf>
    <xf numFmtId="0" fontId="79" fillId="0" borderId="20" applyNumberFormat="0" applyFill="0" applyAlignment="0" applyProtection="0">
      <alignment vertical="center"/>
    </xf>
    <xf numFmtId="0" fontId="111" fillId="9" borderId="28" applyNumberFormat="0" applyAlignment="0" applyProtection="0">
      <alignment vertical="center"/>
    </xf>
    <xf numFmtId="0" fontId="111" fillId="9" borderId="28" applyNumberFormat="0" applyAlignment="0" applyProtection="0">
      <alignment vertical="center"/>
    </xf>
    <xf numFmtId="0" fontId="111" fillId="9" borderId="28" applyNumberFormat="0" applyAlignment="0" applyProtection="0">
      <alignment vertical="center"/>
    </xf>
    <xf numFmtId="0" fontId="111" fillId="9" borderId="28" applyNumberFormat="0" applyAlignment="0" applyProtection="0">
      <alignment vertical="center"/>
    </xf>
    <xf numFmtId="0" fontId="111" fillId="9" borderId="28" applyNumberFormat="0" applyAlignment="0" applyProtection="0">
      <alignment vertical="center"/>
    </xf>
    <xf numFmtId="0" fontId="111" fillId="9" borderId="28" applyNumberFormat="0" applyAlignment="0" applyProtection="0">
      <alignment vertical="center"/>
    </xf>
    <xf numFmtId="0" fontId="111" fillId="9" borderId="28" applyNumberFormat="0" applyAlignment="0" applyProtection="0">
      <alignment vertical="center"/>
    </xf>
    <xf numFmtId="0" fontId="111" fillId="9" borderId="28" applyNumberFormat="0" applyAlignment="0" applyProtection="0">
      <alignment vertical="center"/>
    </xf>
    <xf numFmtId="0" fontId="111" fillId="9" borderId="28" applyNumberFormat="0" applyAlignment="0" applyProtection="0">
      <alignment vertical="center"/>
    </xf>
    <xf numFmtId="0" fontId="111" fillId="9" borderId="28" applyNumberFormat="0" applyAlignment="0" applyProtection="0">
      <alignment vertical="center"/>
    </xf>
    <xf numFmtId="0" fontId="111" fillId="9" borderId="28" applyNumberFormat="0" applyAlignment="0" applyProtection="0">
      <alignment vertical="center"/>
    </xf>
    <xf numFmtId="0" fontId="111" fillId="9" borderId="28" applyNumberFormat="0" applyAlignment="0" applyProtection="0">
      <alignment vertical="center"/>
    </xf>
    <xf numFmtId="0" fontId="111" fillId="9" borderId="28" applyNumberFormat="0" applyAlignment="0" applyProtection="0">
      <alignment vertical="center"/>
    </xf>
    <xf numFmtId="0" fontId="111" fillId="9" borderId="28" applyNumberFormat="0" applyAlignment="0" applyProtection="0">
      <alignment vertical="center"/>
    </xf>
    <xf numFmtId="0" fontId="111" fillId="9" borderId="28" applyNumberFormat="0" applyAlignment="0" applyProtection="0">
      <alignment vertical="center"/>
    </xf>
    <xf numFmtId="0" fontId="111" fillId="9" borderId="28" applyNumberFormat="0" applyAlignment="0" applyProtection="0">
      <alignment vertical="center"/>
    </xf>
    <xf numFmtId="0" fontId="111" fillId="9" borderId="28" applyNumberFormat="0" applyAlignment="0" applyProtection="0">
      <alignment vertical="center"/>
    </xf>
    <xf numFmtId="0" fontId="111" fillId="9" borderId="28" applyNumberFormat="0" applyAlignment="0" applyProtection="0">
      <alignment vertical="center"/>
    </xf>
    <xf numFmtId="0" fontId="111" fillId="9" borderId="28" applyNumberFormat="0" applyAlignment="0" applyProtection="0">
      <alignment vertical="center"/>
    </xf>
    <xf numFmtId="0" fontId="110" fillId="11" borderId="33" applyNumberFormat="0" applyAlignment="0" applyProtection="0">
      <alignment vertical="center"/>
    </xf>
    <xf numFmtId="0" fontId="110" fillId="11" borderId="33" applyNumberFormat="0" applyAlignment="0" applyProtection="0">
      <alignment vertical="center"/>
    </xf>
    <xf numFmtId="0" fontId="110" fillId="11" borderId="33" applyNumberFormat="0" applyAlignment="0" applyProtection="0">
      <alignment vertical="center"/>
    </xf>
    <xf numFmtId="0" fontId="110" fillId="11" borderId="33" applyNumberFormat="0" applyAlignment="0" applyProtection="0">
      <alignment vertical="center"/>
    </xf>
    <xf numFmtId="0" fontId="110" fillId="11" borderId="33" applyNumberFormat="0" applyAlignment="0" applyProtection="0">
      <alignment vertical="center"/>
    </xf>
    <xf numFmtId="0" fontId="110" fillId="11" borderId="33" applyNumberFormat="0" applyAlignment="0" applyProtection="0">
      <alignment vertical="center"/>
    </xf>
    <xf numFmtId="0" fontId="110" fillId="11" borderId="33" applyNumberFormat="0" applyAlignment="0" applyProtection="0">
      <alignment vertical="center"/>
    </xf>
    <xf numFmtId="0" fontId="110" fillId="11" borderId="33" applyNumberFormat="0" applyAlignment="0" applyProtection="0">
      <alignment vertical="center"/>
    </xf>
    <xf numFmtId="0" fontId="110" fillId="11" borderId="33" applyNumberFormat="0" applyAlignment="0" applyProtection="0">
      <alignment vertical="center"/>
    </xf>
    <xf numFmtId="0" fontId="110" fillId="11" borderId="33" applyNumberFormat="0" applyAlignment="0" applyProtection="0">
      <alignment vertical="center"/>
    </xf>
    <xf numFmtId="0" fontId="110" fillId="11" borderId="33" applyNumberFormat="0" applyAlignment="0" applyProtection="0">
      <alignment vertical="center"/>
    </xf>
    <xf numFmtId="0" fontId="110" fillId="11" borderId="33" applyNumberFormat="0" applyAlignment="0" applyProtection="0">
      <alignment vertical="center"/>
    </xf>
    <xf numFmtId="0" fontId="110" fillId="11" borderId="33" applyNumberFormat="0" applyAlignment="0" applyProtection="0">
      <alignment vertical="center"/>
    </xf>
    <xf numFmtId="0" fontId="110" fillId="11" borderId="33" applyNumberFormat="0" applyAlignment="0" applyProtection="0">
      <alignment vertical="center"/>
    </xf>
    <xf numFmtId="0" fontId="110" fillId="11" borderId="33" applyNumberFormat="0" applyAlignment="0" applyProtection="0">
      <alignment vertical="center"/>
    </xf>
    <xf numFmtId="0" fontId="110" fillId="11" borderId="33" applyNumberFormat="0" applyAlignment="0" applyProtection="0">
      <alignment vertical="center"/>
    </xf>
    <xf numFmtId="0" fontId="110" fillId="11" borderId="33" applyNumberFormat="0" applyAlignment="0" applyProtection="0">
      <alignment vertical="center"/>
    </xf>
    <xf numFmtId="0" fontId="110" fillId="11" borderId="33" applyNumberFormat="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80" fillId="0" borderId="16" applyNumberFormat="0" applyFill="0" applyProtection="0">
      <alignment horizontal="left" vertical="center"/>
    </xf>
    <xf numFmtId="0" fontId="80" fillId="0" borderId="16" applyNumberFormat="0" applyFill="0" applyProtection="0">
      <alignment horizontal="left" vertical="center"/>
    </xf>
    <xf numFmtId="0" fontId="80" fillId="0" borderId="16" applyNumberFormat="0" applyFill="0" applyProtection="0">
      <alignment horizontal="left" vertical="center"/>
    </xf>
    <xf numFmtId="0" fontId="80" fillId="0" borderId="16" applyNumberFormat="0" applyFill="0" applyProtection="0">
      <alignment horizontal="left" vertical="center"/>
    </xf>
    <xf numFmtId="0" fontId="80" fillId="0" borderId="16" applyNumberFormat="0" applyFill="0" applyProtection="0">
      <alignment horizontal="left" vertical="center"/>
    </xf>
    <xf numFmtId="0" fontId="80" fillId="0" borderId="16" applyNumberFormat="0" applyFill="0" applyProtection="0">
      <alignment horizontal="left" vertical="center"/>
    </xf>
    <xf numFmtId="0" fontId="80" fillId="0" borderId="16" applyNumberFormat="0" applyFill="0" applyProtection="0">
      <alignment horizontal="left" vertical="center"/>
    </xf>
    <xf numFmtId="0" fontId="80" fillId="0" borderId="16" applyNumberFormat="0" applyFill="0" applyProtection="0">
      <alignment horizontal="left" vertical="center"/>
    </xf>
    <xf numFmtId="0" fontId="116"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109" fillId="0" borderId="32" applyNumberFormat="0" applyFill="0" applyAlignment="0" applyProtection="0">
      <alignment vertical="center"/>
    </xf>
    <xf numFmtId="0" fontId="109" fillId="0" borderId="32" applyNumberFormat="0" applyFill="0" applyAlignment="0" applyProtection="0">
      <alignment vertical="center"/>
    </xf>
    <xf numFmtId="0" fontId="109" fillId="0" borderId="32" applyNumberFormat="0" applyFill="0" applyAlignment="0" applyProtection="0">
      <alignment vertical="center"/>
    </xf>
    <xf numFmtId="0" fontId="109" fillId="0" borderId="32" applyNumberFormat="0" applyFill="0" applyAlignment="0" applyProtection="0">
      <alignment vertical="center"/>
    </xf>
    <xf numFmtId="0" fontId="109" fillId="0" borderId="32" applyNumberFormat="0" applyFill="0" applyAlignment="0" applyProtection="0">
      <alignment vertical="center"/>
    </xf>
    <xf numFmtId="0" fontId="109" fillId="0" borderId="32" applyNumberFormat="0" applyFill="0" applyAlignment="0" applyProtection="0">
      <alignment vertical="center"/>
    </xf>
    <xf numFmtId="0" fontId="109" fillId="0" borderId="32" applyNumberFormat="0" applyFill="0" applyAlignment="0" applyProtection="0">
      <alignment vertical="center"/>
    </xf>
    <xf numFmtId="0" fontId="109" fillId="0" borderId="32" applyNumberFormat="0" applyFill="0" applyAlignment="0" applyProtection="0">
      <alignment vertical="center"/>
    </xf>
    <xf numFmtId="0" fontId="109" fillId="0" borderId="32" applyNumberFormat="0" applyFill="0" applyAlignment="0" applyProtection="0">
      <alignment vertical="center"/>
    </xf>
    <xf numFmtId="0" fontId="109" fillId="0" borderId="32" applyNumberFormat="0" applyFill="0" applyAlignment="0" applyProtection="0">
      <alignment vertical="center"/>
    </xf>
    <xf numFmtId="0" fontId="109" fillId="0" borderId="32" applyNumberFormat="0" applyFill="0" applyAlignment="0" applyProtection="0">
      <alignment vertical="center"/>
    </xf>
    <xf numFmtId="0" fontId="109" fillId="0" borderId="32" applyNumberFormat="0" applyFill="0" applyAlignment="0" applyProtection="0">
      <alignment vertical="center"/>
    </xf>
    <xf numFmtId="0" fontId="109" fillId="0" borderId="32" applyNumberFormat="0" applyFill="0" applyAlignment="0" applyProtection="0">
      <alignment vertical="center"/>
    </xf>
    <xf numFmtId="0" fontId="73" fillId="0" borderId="0">
      <alignment vertical="center"/>
    </xf>
    <xf numFmtId="0" fontId="98" fillId="19" borderId="28" applyNumberFormat="0" applyAlignment="0" applyProtection="0">
      <alignment vertical="center"/>
    </xf>
    <xf numFmtId="202" fontId="58" fillId="0" borderId="0" applyFont="0" applyFill="0" applyBorder="0" applyAlignment="0" applyProtection="0">
      <alignment vertical="center"/>
    </xf>
    <xf numFmtId="41"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180" fontId="58" fillId="0" borderId="0" applyFont="0" applyFill="0" applyBorder="0" applyAlignment="0" applyProtection="0">
      <alignment vertical="center"/>
    </xf>
    <xf numFmtId="43" fontId="58" fillId="0" borderId="0" applyFont="0" applyFill="0" applyBorder="0" applyAlignment="0" applyProtection="0">
      <alignment vertical="center"/>
    </xf>
    <xf numFmtId="180"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0" fontId="100" fillId="33" borderId="0" applyNumberFormat="0" applyBorder="0" applyAlignment="0" applyProtection="0">
      <alignment vertical="center"/>
    </xf>
    <xf numFmtId="0" fontId="100" fillId="33" borderId="0" applyNumberFormat="0" applyBorder="0" applyAlignment="0" applyProtection="0">
      <alignment vertical="center"/>
    </xf>
    <xf numFmtId="0" fontId="100" fillId="31" borderId="0" applyNumberFormat="0" applyBorder="0" applyAlignment="0" applyProtection="0">
      <alignment vertical="center"/>
    </xf>
    <xf numFmtId="0" fontId="100" fillId="34" borderId="0" applyNumberFormat="0" applyBorder="0" applyAlignment="0" applyProtection="0">
      <alignment vertical="center"/>
    </xf>
    <xf numFmtId="0" fontId="100" fillId="34" borderId="0" applyNumberFormat="0" applyBorder="0" applyAlignment="0" applyProtection="0">
      <alignment vertical="center"/>
    </xf>
    <xf numFmtId="0" fontId="63" fillId="17" borderId="0" applyNumberFormat="0" applyBorder="0" applyAlignment="0" applyProtection="0">
      <alignment vertical="center"/>
    </xf>
    <xf numFmtId="0" fontId="63" fillId="17" borderId="0" applyNumberFormat="0" applyBorder="0" applyAlignment="0" applyProtection="0">
      <alignment vertical="center"/>
    </xf>
    <xf numFmtId="0" fontId="63" fillId="17" borderId="0" applyNumberFormat="0" applyBorder="0" applyAlignment="0" applyProtection="0">
      <alignment vertical="center"/>
    </xf>
    <xf numFmtId="0" fontId="63" fillId="35" borderId="0" applyNumberFormat="0" applyBorder="0" applyAlignment="0" applyProtection="0">
      <alignment vertical="center"/>
    </xf>
    <xf numFmtId="0" fontId="63" fillId="35" borderId="0" applyNumberFormat="0" applyBorder="0" applyAlignment="0" applyProtection="0">
      <alignment vertical="center"/>
    </xf>
    <xf numFmtId="0" fontId="63" fillId="29" borderId="0" applyNumberFormat="0" applyBorder="0" applyAlignment="0" applyProtection="0">
      <alignment vertical="center"/>
    </xf>
    <xf numFmtId="0" fontId="63" fillId="29" borderId="0" applyNumberFormat="0" applyBorder="0" applyAlignment="0" applyProtection="0">
      <alignment vertical="center"/>
    </xf>
    <xf numFmtId="0" fontId="63" fillId="4" borderId="0" applyNumberFormat="0" applyBorder="0" applyAlignment="0" applyProtection="0">
      <alignment vertical="center"/>
    </xf>
    <xf numFmtId="0" fontId="63" fillId="13" borderId="0" applyNumberFormat="0" applyBorder="0" applyAlignment="0" applyProtection="0">
      <alignment vertical="center"/>
    </xf>
    <xf numFmtId="0" fontId="63" fillId="13" borderId="0" applyNumberFormat="0" applyBorder="0" applyAlignment="0" applyProtection="0">
      <alignment vertical="center"/>
    </xf>
    <xf numFmtId="0" fontId="63" fillId="13" borderId="0" applyNumberFormat="0" applyBorder="0" applyAlignment="0" applyProtection="0">
      <alignment vertical="center"/>
    </xf>
    <xf numFmtId="0" fontId="63" fillId="13" borderId="0" applyNumberFormat="0" applyBorder="0" applyAlignment="0" applyProtection="0">
      <alignment vertical="center"/>
    </xf>
    <xf numFmtId="0" fontId="63" fillId="36" borderId="0" applyNumberFormat="0" applyBorder="0" applyAlignment="0" applyProtection="0">
      <alignment vertical="center"/>
    </xf>
    <xf numFmtId="0" fontId="63" fillId="36" borderId="0" applyNumberFormat="0" applyBorder="0" applyAlignment="0" applyProtection="0">
      <alignment vertical="center"/>
    </xf>
    <xf numFmtId="0" fontId="63" fillId="36" borderId="0" applyNumberFormat="0" applyBorder="0" applyAlignment="0" applyProtection="0">
      <alignment vertical="center"/>
    </xf>
    <xf numFmtId="0" fontId="63" fillId="36" borderId="0" applyNumberFormat="0" applyBorder="0" applyAlignment="0" applyProtection="0">
      <alignment vertical="center"/>
    </xf>
    <xf numFmtId="0" fontId="63" fillId="24" borderId="0" applyNumberFormat="0" applyBorder="0" applyAlignment="0" applyProtection="0">
      <alignment vertical="center"/>
    </xf>
    <xf numFmtId="0" fontId="63" fillId="24" borderId="0" applyNumberFormat="0" applyBorder="0" applyAlignment="0" applyProtection="0">
      <alignment vertical="center"/>
    </xf>
    <xf numFmtId="0" fontId="63" fillId="5" borderId="0" applyNumberFormat="0" applyBorder="0" applyAlignment="0" applyProtection="0">
      <alignment vertical="center"/>
    </xf>
    <xf numFmtId="0" fontId="63" fillId="12" borderId="0" applyNumberFormat="0" applyBorder="0" applyAlignment="0" applyProtection="0">
      <alignment vertical="center"/>
    </xf>
    <xf numFmtId="0" fontId="63" fillId="12" borderId="0" applyNumberFormat="0" applyBorder="0" applyAlignment="0" applyProtection="0">
      <alignment vertical="center"/>
    </xf>
    <xf numFmtId="0" fontId="63" fillId="12" borderId="0" applyNumberFormat="0" applyBorder="0" applyAlignment="0" applyProtection="0">
      <alignment vertical="center"/>
    </xf>
    <xf numFmtId="0" fontId="63" fillId="12" borderId="0" applyNumberFormat="0" applyBorder="0" applyAlignment="0" applyProtection="0">
      <alignment vertical="center"/>
    </xf>
    <xf numFmtId="0" fontId="63" fillId="12" borderId="0" applyNumberFormat="0" applyBorder="0" applyAlignment="0" applyProtection="0">
      <alignment vertical="center"/>
    </xf>
    <xf numFmtId="0" fontId="63" fillId="12" borderId="0" applyNumberFormat="0" applyBorder="0" applyAlignment="0" applyProtection="0">
      <alignment vertical="center"/>
    </xf>
    <xf numFmtId="0" fontId="63" fillId="37" borderId="0" applyNumberFormat="0" applyBorder="0" applyAlignment="0" applyProtection="0">
      <alignment vertical="center"/>
    </xf>
    <xf numFmtId="0" fontId="63" fillId="37" borderId="0" applyNumberFormat="0" applyBorder="0" applyAlignment="0" applyProtection="0">
      <alignment vertical="center"/>
    </xf>
    <xf numFmtId="192" fontId="64" fillId="0" borderId="16" applyFill="0" applyProtection="0">
      <alignment horizontal="right" vertical="center"/>
    </xf>
    <xf numFmtId="192" fontId="64" fillId="0" borderId="16" applyFill="0" applyProtection="0">
      <alignment horizontal="right" vertical="center"/>
    </xf>
    <xf numFmtId="192" fontId="64" fillId="0" borderId="16" applyFill="0" applyProtection="0">
      <alignment horizontal="right" vertical="center"/>
    </xf>
    <xf numFmtId="192" fontId="64" fillId="0" borderId="16" applyFill="0" applyProtection="0">
      <alignment horizontal="right" vertical="center"/>
    </xf>
    <xf numFmtId="192" fontId="64" fillId="0" borderId="16" applyFill="0" applyProtection="0">
      <alignment horizontal="right" vertical="center"/>
    </xf>
    <xf numFmtId="192" fontId="64" fillId="0" borderId="16" applyFill="0" applyProtection="0">
      <alignment horizontal="right" vertical="center"/>
    </xf>
    <xf numFmtId="192" fontId="64" fillId="0" borderId="16" applyFill="0" applyProtection="0">
      <alignment horizontal="right" vertical="center"/>
    </xf>
    <xf numFmtId="0" fontId="64" fillId="0" borderId="14" applyNumberFormat="0" applyFill="0" applyProtection="0">
      <alignment horizontal="left" vertical="center"/>
    </xf>
    <xf numFmtId="0" fontId="64" fillId="0" borderId="14" applyNumberFormat="0" applyFill="0" applyProtection="0">
      <alignment horizontal="left" vertical="center"/>
    </xf>
    <xf numFmtId="0" fontId="64" fillId="0" borderId="14" applyNumberFormat="0" applyFill="0" applyProtection="0">
      <alignment horizontal="left" vertical="center"/>
    </xf>
    <xf numFmtId="0" fontId="64" fillId="0" borderId="14" applyNumberFormat="0" applyFill="0" applyProtection="0">
      <alignment horizontal="left" vertical="center"/>
    </xf>
    <xf numFmtId="0" fontId="64" fillId="0" borderId="14" applyNumberFormat="0" applyFill="0" applyProtection="0">
      <alignment horizontal="left" vertical="center"/>
    </xf>
    <xf numFmtId="0" fontId="64" fillId="0" borderId="14" applyNumberFormat="0" applyFill="0" applyProtection="0">
      <alignment horizontal="left" vertical="center"/>
    </xf>
    <xf numFmtId="0" fontId="81" fillId="20" borderId="0" applyNumberFormat="0" applyBorder="0" applyAlignment="0" applyProtection="0">
      <alignment vertical="center"/>
    </xf>
    <xf numFmtId="0" fontId="81" fillId="20" borderId="0" applyNumberFormat="0" applyBorder="0" applyAlignment="0" applyProtection="0">
      <alignment vertical="center"/>
    </xf>
    <xf numFmtId="0" fontId="81" fillId="20" borderId="0" applyNumberFormat="0" applyBorder="0" applyAlignment="0" applyProtection="0">
      <alignment vertical="center"/>
    </xf>
    <xf numFmtId="0" fontId="81" fillId="20" borderId="0" applyNumberFormat="0" applyBorder="0" applyAlignment="0" applyProtection="0">
      <alignment vertical="center"/>
    </xf>
    <xf numFmtId="0" fontId="81" fillId="20" borderId="0" applyNumberFormat="0" applyBorder="0" applyAlignment="0" applyProtection="0">
      <alignment vertical="center"/>
    </xf>
    <xf numFmtId="0" fontId="81" fillId="20" borderId="0" applyNumberFormat="0" applyBorder="0" applyAlignment="0" applyProtection="0">
      <alignment vertical="center"/>
    </xf>
    <xf numFmtId="0" fontId="81" fillId="20" borderId="0" applyNumberFormat="0" applyBorder="0" applyAlignment="0" applyProtection="0">
      <alignment vertical="center"/>
    </xf>
    <xf numFmtId="0" fontId="81" fillId="20" borderId="0" applyNumberFormat="0" applyBorder="0" applyAlignment="0" applyProtection="0">
      <alignment vertical="center"/>
    </xf>
    <xf numFmtId="0" fontId="81" fillId="20" borderId="0" applyNumberFormat="0" applyBorder="0" applyAlignment="0" applyProtection="0">
      <alignment vertical="center"/>
    </xf>
    <xf numFmtId="0" fontId="81" fillId="20" borderId="0" applyNumberFormat="0" applyBorder="0" applyAlignment="0" applyProtection="0">
      <alignment vertical="center"/>
    </xf>
    <xf numFmtId="0" fontId="81" fillId="20" borderId="0" applyNumberFormat="0" applyBorder="0" applyAlignment="0" applyProtection="0">
      <alignment vertical="center"/>
    </xf>
    <xf numFmtId="0" fontId="81" fillId="20" borderId="0" applyNumberFormat="0" applyBorder="0" applyAlignment="0" applyProtection="0">
      <alignment vertical="center"/>
    </xf>
    <xf numFmtId="0" fontId="81" fillId="20" borderId="0" applyNumberFormat="0" applyBorder="0" applyAlignment="0" applyProtection="0">
      <alignment vertical="center"/>
    </xf>
    <xf numFmtId="0" fontId="81" fillId="20" borderId="0" applyNumberFormat="0" applyBorder="0" applyAlignment="0" applyProtection="0">
      <alignment vertical="center"/>
    </xf>
    <xf numFmtId="0" fontId="81" fillId="20" borderId="0" applyNumberFormat="0" applyBorder="0" applyAlignment="0" applyProtection="0">
      <alignment vertical="center"/>
    </xf>
    <xf numFmtId="0" fontId="81" fillId="20" borderId="0" applyNumberFormat="0" applyBorder="0" applyAlignment="0" applyProtection="0">
      <alignment vertical="center"/>
    </xf>
    <xf numFmtId="0" fontId="81" fillId="20" borderId="0" applyNumberFormat="0" applyBorder="0" applyAlignment="0" applyProtection="0">
      <alignment vertical="center"/>
    </xf>
    <xf numFmtId="0" fontId="81" fillId="20" borderId="0" applyNumberFormat="0" applyBorder="0" applyAlignment="0" applyProtection="0">
      <alignment vertical="center"/>
    </xf>
    <xf numFmtId="0" fontId="96" fillId="9" borderId="26" applyNumberFormat="0" applyAlignment="0" applyProtection="0">
      <alignment vertical="center"/>
    </xf>
    <xf numFmtId="0" fontId="96" fillId="9" borderId="26" applyNumberFormat="0" applyAlignment="0" applyProtection="0">
      <alignment vertical="center"/>
    </xf>
    <xf numFmtId="0" fontId="96" fillId="9" borderId="26" applyNumberFormat="0" applyAlignment="0" applyProtection="0">
      <alignment vertical="center"/>
    </xf>
    <xf numFmtId="0" fontId="96" fillId="9" borderId="26" applyNumberFormat="0" applyAlignment="0" applyProtection="0">
      <alignment vertical="center"/>
    </xf>
    <xf numFmtId="0" fontId="96" fillId="9" borderId="26" applyNumberFormat="0" applyAlignment="0" applyProtection="0">
      <alignment vertical="center"/>
    </xf>
    <xf numFmtId="0" fontId="96" fillId="9" borderId="26" applyNumberFormat="0" applyAlignment="0" applyProtection="0">
      <alignment vertical="center"/>
    </xf>
    <xf numFmtId="0" fontId="96" fillId="9" borderId="26" applyNumberFormat="0" applyAlignment="0" applyProtection="0">
      <alignment vertical="center"/>
    </xf>
    <xf numFmtId="0" fontId="96" fillId="9" borderId="26" applyNumberFormat="0" applyAlignment="0" applyProtection="0">
      <alignment vertical="center"/>
    </xf>
    <xf numFmtId="0" fontId="96" fillId="9" borderId="26" applyNumberFormat="0" applyAlignment="0" applyProtection="0">
      <alignment vertical="center"/>
    </xf>
    <xf numFmtId="0" fontId="96" fillId="9" borderId="26" applyNumberFormat="0" applyAlignment="0" applyProtection="0">
      <alignment vertical="center"/>
    </xf>
    <xf numFmtId="0" fontId="96" fillId="9" borderId="26" applyNumberFormat="0" applyAlignment="0" applyProtection="0">
      <alignment vertical="center"/>
    </xf>
    <xf numFmtId="0" fontId="96" fillId="9" borderId="26" applyNumberFormat="0" applyAlignment="0" applyProtection="0">
      <alignment vertical="center"/>
    </xf>
    <xf numFmtId="0" fontId="96" fillId="9" borderId="26" applyNumberFormat="0" applyAlignment="0" applyProtection="0">
      <alignment vertical="center"/>
    </xf>
    <xf numFmtId="0" fontId="96" fillId="9" borderId="26" applyNumberFormat="0" applyAlignment="0" applyProtection="0">
      <alignment vertical="center"/>
    </xf>
    <xf numFmtId="0" fontId="98" fillId="19" borderId="28" applyNumberFormat="0" applyAlignment="0" applyProtection="0">
      <alignment vertical="center"/>
    </xf>
    <xf numFmtId="0" fontId="98" fillId="19" borderId="28" applyNumberFormat="0" applyAlignment="0" applyProtection="0">
      <alignment vertical="center"/>
    </xf>
    <xf numFmtId="0" fontId="98" fillId="19" borderId="28" applyNumberFormat="0" applyAlignment="0" applyProtection="0">
      <alignment vertical="center"/>
    </xf>
    <xf numFmtId="0" fontId="98" fillId="19" borderId="28" applyNumberFormat="0" applyAlignment="0" applyProtection="0">
      <alignment vertical="center"/>
    </xf>
    <xf numFmtId="0" fontId="98" fillId="19" borderId="28" applyNumberFormat="0" applyAlignment="0" applyProtection="0">
      <alignment vertical="center"/>
    </xf>
    <xf numFmtId="0" fontId="98" fillId="19" borderId="28" applyNumberFormat="0" applyAlignment="0" applyProtection="0">
      <alignment vertical="center"/>
    </xf>
    <xf numFmtId="0" fontId="98" fillId="19" borderId="28" applyNumberFormat="0" applyAlignment="0" applyProtection="0">
      <alignment vertical="center"/>
    </xf>
    <xf numFmtId="0" fontId="98" fillId="19" borderId="28" applyNumberFormat="0" applyAlignment="0" applyProtection="0">
      <alignment vertical="center"/>
    </xf>
    <xf numFmtId="0" fontId="98" fillId="19" borderId="28" applyNumberFormat="0" applyAlignment="0" applyProtection="0">
      <alignment vertical="center"/>
    </xf>
    <xf numFmtId="0" fontId="98" fillId="19" borderId="28" applyNumberFormat="0" applyAlignment="0" applyProtection="0">
      <alignment vertical="center"/>
    </xf>
    <xf numFmtId="0" fontId="98" fillId="19" borderId="28" applyNumberFormat="0" applyAlignment="0" applyProtection="0">
      <alignment vertical="center"/>
    </xf>
    <xf numFmtId="0" fontId="98" fillId="19" borderId="28" applyNumberFormat="0" applyAlignment="0" applyProtection="0">
      <alignment vertical="center"/>
    </xf>
    <xf numFmtId="1" fontId="64" fillId="0" borderId="16" applyFill="0" applyProtection="0">
      <alignment horizontal="center" vertical="center"/>
    </xf>
    <xf numFmtId="1" fontId="64" fillId="0" borderId="16" applyFill="0" applyProtection="0">
      <alignment horizontal="center" vertical="center"/>
    </xf>
    <xf numFmtId="1" fontId="64" fillId="0" borderId="16" applyFill="0" applyProtection="0">
      <alignment horizontal="center" vertical="center"/>
    </xf>
    <xf numFmtId="1" fontId="64" fillId="0" borderId="16" applyFill="0" applyProtection="0">
      <alignment horizontal="center" vertical="center"/>
    </xf>
    <xf numFmtId="1" fontId="64" fillId="0" borderId="16" applyFill="0" applyProtection="0">
      <alignment horizontal="center" vertical="center"/>
    </xf>
    <xf numFmtId="0" fontId="117" fillId="0" borderId="0">
      <alignment vertical="center"/>
    </xf>
    <xf numFmtId="0" fontId="70" fillId="0" borderId="0">
      <alignment vertical="center"/>
    </xf>
    <xf numFmtId="43" fontId="58" fillId="0" borderId="0" applyFont="0" applyFill="0" applyBorder="0" applyAlignment="0" applyProtection="0">
      <alignment vertical="center"/>
    </xf>
    <xf numFmtId="41" fontId="58" fillId="0" borderId="0" applyFont="0" applyFill="0" applyBorder="0" applyAlignment="0" applyProtection="0">
      <alignment vertical="center"/>
    </xf>
    <xf numFmtId="0" fontId="58" fillId="8" borderId="27" applyNumberFormat="0" applyFont="0" applyAlignment="0" applyProtection="0">
      <alignment vertical="center"/>
    </xf>
    <xf numFmtId="0" fontId="58" fillId="8" borderId="27" applyNumberFormat="0" applyFont="0" applyAlignment="0" applyProtection="0">
      <alignment vertical="center"/>
    </xf>
    <xf numFmtId="0" fontId="58" fillId="8" borderId="27" applyNumberFormat="0" applyFont="0" applyAlignment="0" applyProtection="0">
      <alignment vertical="center"/>
    </xf>
    <xf numFmtId="0" fontId="58" fillId="8" borderId="27" applyNumberFormat="0" applyFont="0" applyAlignment="0" applyProtection="0">
      <alignment vertical="center"/>
    </xf>
    <xf numFmtId="0" fontId="58" fillId="8" borderId="27" applyNumberFormat="0" applyFont="0" applyAlignment="0" applyProtection="0">
      <alignment vertical="center"/>
    </xf>
    <xf numFmtId="0" fontId="58" fillId="8" borderId="27" applyNumberFormat="0" applyFont="0" applyAlignment="0" applyProtection="0">
      <alignment vertical="center"/>
    </xf>
    <xf numFmtId="0" fontId="58" fillId="8" borderId="27" applyNumberFormat="0" applyFont="0" applyAlignment="0" applyProtection="0">
      <alignment vertical="center"/>
    </xf>
    <xf numFmtId="0" fontId="58" fillId="8" borderId="27" applyNumberFormat="0" applyFont="0" applyAlignment="0" applyProtection="0">
      <alignment vertical="center"/>
    </xf>
    <xf numFmtId="0" fontId="58" fillId="8" borderId="27" applyNumberFormat="0" applyFont="0" applyAlignment="0" applyProtection="0">
      <alignment vertical="center"/>
    </xf>
    <xf numFmtId="0" fontId="58" fillId="8" borderId="27" applyNumberFormat="0" applyFont="0" applyAlignment="0" applyProtection="0">
      <alignment vertical="center"/>
    </xf>
    <xf numFmtId="0" fontId="58" fillId="8" borderId="27" applyNumberFormat="0" applyFont="0" applyAlignment="0" applyProtection="0">
      <alignment vertical="center"/>
    </xf>
    <xf numFmtId="0" fontId="58" fillId="8" borderId="27" applyNumberFormat="0" applyFont="0" applyAlignment="0" applyProtection="0">
      <alignment vertical="center"/>
    </xf>
    <xf numFmtId="0" fontId="58" fillId="8" borderId="27" applyNumberFormat="0" applyFont="0" applyAlignment="0" applyProtection="0">
      <alignment vertical="center"/>
    </xf>
    <xf numFmtId="0" fontId="58" fillId="8" borderId="27" applyNumberFormat="0" applyFont="0" applyAlignment="0" applyProtection="0">
      <alignment vertical="center"/>
    </xf>
  </cellStyleXfs>
  <cellXfs count="530">
    <xf numFmtId="0" fontId="0" fillId="0" borderId="0" xfId="0" applyAlignment="1"/>
    <xf numFmtId="0" fontId="1" fillId="0" borderId="0" xfId="0" applyFont="1" applyFill="1" applyBorder="1" applyAlignment="1">
      <alignment vertical="center"/>
    </xf>
    <xf numFmtId="0" fontId="3" fillId="0" borderId="1" xfId="965"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965" applyFont="1" applyFill="1" applyBorder="1" applyAlignment="1">
      <alignment horizontal="center" vertical="center"/>
    </xf>
    <xf numFmtId="0" fontId="6" fillId="0" borderId="1" xfId="0" applyFont="1" applyFill="1" applyBorder="1" applyAlignment="1">
      <alignment horizontal="left" vertical="center" wrapText="1"/>
    </xf>
    <xf numFmtId="0" fontId="7" fillId="2" borderId="0" xfId="178" applyFont="1" applyFill="1" applyBorder="1" applyAlignment="1">
      <alignment vertical="center"/>
    </xf>
    <xf numFmtId="0" fontId="8" fillId="0" borderId="0" xfId="0" applyFont="1" applyFill="1" applyBorder="1" applyAlignment="1">
      <alignment vertical="center"/>
    </xf>
    <xf numFmtId="0" fontId="9" fillId="0" borderId="0" xfId="178" applyFont="1" applyFill="1" applyBorder="1" applyAlignment="1">
      <alignment vertical="center"/>
    </xf>
    <xf numFmtId="0" fontId="10" fillId="0" borderId="0" xfId="178" applyFont="1" applyFill="1" applyBorder="1" applyAlignment="1">
      <alignment vertical="center"/>
    </xf>
    <xf numFmtId="0" fontId="0" fillId="0" borderId="0" xfId="178" applyNumberFormat="1" applyFont="1" applyFill="1" applyBorder="1" applyAlignment="1" applyProtection="1">
      <alignment horizontal="left" vertical="center"/>
    </xf>
    <xf numFmtId="0" fontId="12" fillId="2" borderId="1" xfId="851" applyFont="1" applyFill="1" applyBorder="1" applyAlignment="1">
      <alignment horizontal="center" vertical="center" wrapText="1"/>
    </xf>
    <xf numFmtId="0" fontId="13" fillId="0" borderId="1" xfId="851" applyFont="1" applyFill="1" applyBorder="1" applyAlignment="1">
      <alignment horizontal="center" vertical="center" wrapText="1"/>
    </xf>
    <xf numFmtId="0" fontId="14" fillId="0" borderId="3" xfId="446" applyFont="1" applyFill="1" applyBorder="1" applyAlignment="1" applyProtection="1">
      <alignment vertical="center" wrapText="1"/>
    </xf>
    <xf numFmtId="0" fontId="14" fillId="0" borderId="3" xfId="446" applyFont="1" applyFill="1" applyBorder="1" applyAlignment="1" applyProtection="1">
      <alignment vertical="center" wrapText="1"/>
      <protection locked="0"/>
    </xf>
    <xf numFmtId="0" fontId="14" fillId="0" borderId="3" xfId="446" applyFont="1" applyFill="1" applyBorder="1" applyAlignment="1" applyProtection="1">
      <alignment horizontal="left" vertical="center" wrapText="1"/>
    </xf>
    <xf numFmtId="0" fontId="15" fillId="0" borderId="0" xfId="0" applyFont="1" applyFill="1" applyBorder="1" applyAlignment="1">
      <alignment vertical="center"/>
    </xf>
    <xf numFmtId="0" fontId="16" fillId="0" borderId="0" xfId="0" applyFont="1" applyFill="1" applyBorder="1" applyAlignment="1">
      <alignment vertical="center"/>
    </xf>
    <xf numFmtId="0" fontId="17" fillId="0" borderId="0" xfId="0" applyFont="1" applyFill="1" applyBorder="1" applyAlignment="1">
      <alignment vertical="center"/>
    </xf>
    <xf numFmtId="0" fontId="20"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19" fillId="0" borderId="0" xfId="0" applyFont="1" applyFill="1" applyBorder="1" applyAlignment="1">
      <alignment horizontal="left" vertical="center"/>
    </xf>
    <xf numFmtId="0" fontId="21" fillId="0" borderId="0" xfId="0" applyFont="1" applyFill="1" applyBorder="1" applyAlignment="1">
      <alignment horizontal="right" vertical="center" wrapText="1"/>
    </xf>
    <xf numFmtId="0" fontId="20" fillId="0" borderId="1" xfId="0" applyFont="1" applyFill="1" applyBorder="1" applyAlignment="1">
      <alignment vertical="center"/>
    </xf>
    <xf numFmtId="4" fontId="21" fillId="0" borderId="1" xfId="0" applyNumberFormat="1" applyFont="1" applyFill="1" applyBorder="1" applyAlignment="1">
      <alignment horizontal="right" vertical="center" wrapText="1"/>
    </xf>
    <xf numFmtId="177" fontId="21" fillId="0" borderId="1" xfId="0" applyNumberFormat="1" applyFont="1" applyFill="1" applyBorder="1" applyAlignment="1">
      <alignment horizontal="right" vertical="center" wrapText="1"/>
    </xf>
    <xf numFmtId="0" fontId="23" fillId="0" borderId="0" xfId="0" applyFont="1" applyFill="1" applyBorder="1" applyAlignment="1">
      <alignment vertical="center"/>
    </xf>
    <xf numFmtId="0" fontId="24" fillId="0" borderId="0" xfId="0" applyFont="1" applyFill="1" applyBorder="1" applyAlignment="1">
      <alignment vertical="center"/>
    </xf>
    <xf numFmtId="0" fontId="19" fillId="0" borderId="0"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19" fillId="0" borderId="0" xfId="0" applyFont="1" applyFill="1" applyBorder="1" applyAlignment="1">
      <alignment vertical="center" wrapText="1"/>
    </xf>
    <xf numFmtId="0" fontId="21" fillId="0" borderId="0" xfId="0" applyFont="1" applyFill="1" applyBorder="1" applyAlignment="1">
      <alignment vertical="center" wrapText="1"/>
    </xf>
    <xf numFmtId="0" fontId="21" fillId="0" borderId="1" xfId="0" applyFont="1" applyFill="1" applyBorder="1" applyAlignment="1">
      <alignment vertical="center" wrapText="1"/>
    </xf>
    <xf numFmtId="4" fontId="21" fillId="0" borderId="1" xfId="0" applyNumberFormat="1" applyFont="1" applyFill="1" applyBorder="1" applyAlignment="1">
      <alignment vertical="center" wrapText="1"/>
    </xf>
    <xf numFmtId="0" fontId="24" fillId="0" borderId="0" xfId="0" applyFont="1" applyFill="1" applyBorder="1" applyAlignment="1">
      <alignment vertical="center" wrapText="1"/>
    </xf>
    <xf numFmtId="0" fontId="19" fillId="0" borderId="0" xfId="0" applyFont="1" applyFill="1" applyBorder="1" applyAlignment="1">
      <alignment horizontal="right" vertical="center" wrapText="1"/>
    </xf>
    <xf numFmtId="4" fontId="25" fillId="0" borderId="1" xfId="0" applyNumberFormat="1" applyFont="1" applyFill="1" applyBorder="1" applyAlignment="1">
      <alignment vertical="center" wrapText="1"/>
    </xf>
    <xf numFmtId="0" fontId="22" fillId="0" borderId="0" xfId="0" applyFont="1" applyFill="1" applyBorder="1" applyAlignment="1">
      <alignment vertical="center" wrapText="1"/>
    </xf>
    <xf numFmtId="0" fontId="26" fillId="0" borderId="0" xfId="0" applyFont="1" applyFill="1" applyBorder="1" applyAlignment="1">
      <alignment vertical="center"/>
    </xf>
    <xf numFmtId="0" fontId="27" fillId="0" borderId="0" xfId="0" applyFont="1" applyFill="1" applyBorder="1" applyAlignment="1">
      <alignment vertical="center"/>
    </xf>
    <xf numFmtId="0" fontId="28" fillId="0" borderId="1" xfId="0" applyFont="1" applyFill="1" applyBorder="1" applyAlignment="1">
      <alignment horizontal="center" vertical="center" wrapText="1"/>
    </xf>
    <xf numFmtId="0" fontId="25" fillId="0" borderId="1" xfId="0" applyFont="1" applyFill="1" applyBorder="1" applyAlignment="1">
      <alignment vertical="center" wrapText="1"/>
    </xf>
    <xf numFmtId="0" fontId="25" fillId="0" borderId="1" xfId="0" applyFont="1" applyFill="1" applyBorder="1" applyAlignment="1">
      <alignment horizontal="left" vertical="center" wrapText="1"/>
    </xf>
    <xf numFmtId="0" fontId="8" fillId="0" borderId="0" xfId="0" applyFont="1" applyFill="1" applyBorder="1" applyAlignment="1">
      <alignment vertical="center" wrapText="1"/>
    </xf>
    <xf numFmtId="0" fontId="28" fillId="0" borderId="1" xfId="0" applyFont="1" applyFill="1" applyBorder="1" applyAlignment="1">
      <alignment vertical="center" wrapText="1"/>
    </xf>
    <xf numFmtId="187" fontId="25" fillId="0" borderId="1" xfId="0" applyNumberFormat="1" applyFont="1" applyFill="1" applyBorder="1" applyAlignment="1">
      <alignment vertical="center" wrapText="1"/>
    </xf>
    <xf numFmtId="0" fontId="25" fillId="0" borderId="1" xfId="0" applyFont="1" applyFill="1" applyBorder="1" applyAlignment="1">
      <alignment horizontal="center" vertical="center" wrapText="1"/>
    </xf>
    <xf numFmtId="0" fontId="8" fillId="0" borderId="0" xfId="699" applyFill="1" applyAlignment="1"/>
    <xf numFmtId="0" fontId="8" fillId="0" borderId="0" xfId="699" applyAlignment="1"/>
    <xf numFmtId="0" fontId="8" fillId="0" borderId="0" xfId="699" applyAlignment="1">
      <alignment horizontal="right" vertical="center"/>
    </xf>
    <xf numFmtId="0" fontId="26" fillId="0" borderId="0" xfId="754" applyFont="1" applyAlignment="1" applyProtection="1">
      <alignment horizontal="left" vertical="center"/>
    </xf>
    <xf numFmtId="194" fontId="30" fillId="0" borderId="0" xfId="754" applyNumberFormat="1" applyFont="1" applyAlignment="1">
      <alignment horizontal="right" vertical="center"/>
    </xf>
    <xf numFmtId="0" fontId="30" fillId="0" borderId="0" xfId="754" applyFont="1" applyAlignment="1">
      <alignment horizontal="right" vertical="center"/>
    </xf>
    <xf numFmtId="197" fontId="30" fillId="0" borderId="0" xfId="754" applyNumberFormat="1" applyFont="1" applyFill="1" applyBorder="1" applyAlignment="1" applyProtection="1">
      <alignment horizontal="right" vertical="center"/>
    </xf>
    <xf numFmtId="2" fontId="28" fillId="0" borderId="1" xfId="753" applyNumberFormat="1" applyFont="1" applyFill="1" applyBorder="1" applyAlignment="1" applyProtection="1">
      <alignment horizontal="center" vertical="center" wrapText="1"/>
    </xf>
    <xf numFmtId="201" fontId="28" fillId="0" borderId="1" xfId="966" applyNumberFormat="1" applyFont="1" applyBorder="1" applyAlignment="1">
      <alignment horizontal="center" vertical="center" wrapText="1"/>
    </xf>
    <xf numFmtId="0" fontId="8" fillId="0" borderId="0" xfId="499" applyAlignment="1">
      <alignment horizontal="center" vertical="center"/>
    </xf>
    <xf numFmtId="49" fontId="28" fillId="0" borderId="1" xfId="755" applyNumberFormat="1" applyFont="1" applyFill="1" applyBorder="1" applyAlignment="1" applyProtection="1">
      <alignment horizontal="left" vertical="center"/>
    </xf>
    <xf numFmtId="196" fontId="28" fillId="0" borderId="1" xfId="886" applyNumberFormat="1" applyFont="1" applyFill="1" applyBorder="1" applyAlignment="1">
      <alignment horizontal="right" vertical="center" wrapText="1"/>
    </xf>
    <xf numFmtId="196" fontId="28" fillId="0" borderId="1" xfId="16" applyNumberFormat="1" applyFont="1" applyFill="1" applyBorder="1" applyAlignment="1" applyProtection="1">
      <alignment horizontal="right" vertical="center" wrapText="1"/>
    </xf>
    <xf numFmtId="193" fontId="25" fillId="3" borderId="1" xfId="23" applyNumberFormat="1" applyFont="1" applyFill="1" applyBorder="1" applyAlignment="1" applyProtection="1">
      <alignment horizontal="right" vertical="center" wrapText="1"/>
      <protection locked="0"/>
    </xf>
    <xf numFmtId="49" fontId="25" fillId="0" borderId="1" xfId="755" applyNumberFormat="1" applyFont="1" applyFill="1" applyBorder="1" applyAlignment="1" applyProtection="1">
      <alignment horizontal="left" vertical="center"/>
    </xf>
    <xf numFmtId="196" fontId="25" fillId="0" borderId="1" xfId="886" applyNumberFormat="1" applyFont="1" applyFill="1" applyBorder="1" applyAlignment="1">
      <alignment horizontal="right" vertical="center" wrapText="1"/>
    </xf>
    <xf numFmtId="196" fontId="25" fillId="0" borderId="1" xfId="16" applyNumberFormat="1" applyFont="1" applyFill="1" applyBorder="1" applyAlignment="1" applyProtection="1">
      <alignment vertical="center" wrapText="1"/>
    </xf>
    <xf numFmtId="196" fontId="25" fillId="0" borderId="1" xfId="16" applyNumberFormat="1" applyFont="1" applyFill="1" applyBorder="1" applyAlignment="1" applyProtection="1">
      <alignment horizontal="right" vertical="center" wrapText="1"/>
    </xf>
    <xf numFmtId="196" fontId="28" fillId="0" borderId="1" xfId="16" applyNumberFormat="1" applyFont="1" applyFill="1" applyBorder="1" applyAlignment="1">
      <alignment horizontal="center" vertical="center" wrapText="1"/>
    </xf>
    <xf numFmtId="196" fontId="25" fillId="0" borderId="1" xfId="16" applyNumberFormat="1" applyFont="1" applyFill="1" applyBorder="1" applyAlignment="1">
      <alignment horizontal="center" vertical="center" wrapText="1"/>
    </xf>
    <xf numFmtId="0" fontId="28" fillId="0" borderId="1" xfId="16" applyNumberFormat="1" applyFont="1" applyFill="1" applyBorder="1" applyAlignment="1">
      <alignment horizontal="right" vertical="center" wrapText="1"/>
    </xf>
    <xf numFmtId="0" fontId="25" fillId="0" borderId="1" xfId="16" applyNumberFormat="1" applyFont="1" applyFill="1" applyBorder="1" applyAlignment="1">
      <alignment horizontal="right" vertical="center" wrapText="1"/>
    </xf>
    <xf numFmtId="3" fontId="28" fillId="0" borderId="1" xfId="16" applyNumberFormat="1" applyFont="1" applyFill="1" applyBorder="1" applyAlignment="1">
      <alignment horizontal="right" vertical="center" wrapText="1"/>
    </xf>
    <xf numFmtId="3" fontId="25" fillId="0" borderId="1" xfId="16" applyNumberFormat="1" applyFont="1" applyFill="1" applyBorder="1" applyAlignment="1">
      <alignment horizontal="right" vertical="center" wrapText="1"/>
    </xf>
    <xf numFmtId="196" fontId="25" fillId="3" borderId="1" xfId="16" applyNumberFormat="1" applyFont="1" applyFill="1" applyBorder="1" applyAlignment="1" applyProtection="1">
      <alignment horizontal="right" vertical="center" wrapText="1"/>
    </xf>
    <xf numFmtId="49" fontId="28" fillId="0" borderId="1" xfId="715" applyNumberFormat="1" applyFont="1" applyFill="1" applyBorder="1" applyAlignment="1" applyProtection="1">
      <alignment horizontal="distributed" vertical="center"/>
    </xf>
    <xf numFmtId="196" fontId="28" fillId="0" borderId="1" xfId="16" applyNumberFormat="1" applyFont="1" applyFill="1" applyBorder="1" applyAlignment="1">
      <alignment horizontal="right" vertical="center" wrapText="1"/>
    </xf>
    <xf numFmtId="49" fontId="28" fillId="0" borderId="1" xfId="715" applyNumberFormat="1" applyFont="1" applyFill="1" applyBorder="1" applyAlignment="1" applyProtection="1">
      <alignment horizontal="left" vertical="center"/>
    </xf>
    <xf numFmtId="196" fontId="8" fillId="0" borderId="0" xfId="699" applyNumberFormat="1" applyAlignment="1">
      <alignment horizontal="right" vertical="center"/>
    </xf>
    <xf numFmtId="0" fontId="8" fillId="0" borderId="0" xfId="499" applyFill="1" applyAlignment="1"/>
    <xf numFmtId="0" fontId="8" fillId="0" borderId="0" xfId="499" applyAlignment="1"/>
    <xf numFmtId="0" fontId="25" fillId="0" borderId="0" xfId="499" applyFont="1" applyFill="1" applyAlignment="1" applyProtection="1">
      <alignment horizontal="left" vertical="center"/>
    </xf>
    <xf numFmtId="194" fontId="25" fillId="0" borderId="0" xfId="499" applyNumberFormat="1" applyFont="1" applyFill="1" applyAlignment="1" applyProtection="1">
      <alignment horizontal="right"/>
    </xf>
    <xf numFmtId="0" fontId="31" fillId="0" borderId="0" xfId="499" applyFont="1" applyFill="1" applyAlignment="1">
      <alignment vertical="center"/>
    </xf>
    <xf numFmtId="0" fontId="25" fillId="0" borderId="0" xfId="499" applyFont="1" applyFill="1" applyAlignment="1">
      <alignment horizontal="right" vertical="center"/>
    </xf>
    <xf numFmtId="0" fontId="28" fillId="0" borderId="1" xfId="499" applyNumberFormat="1" applyFont="1" applyFill="1" applyBorder="1" applyAlignment="1" applyProtection="1">
      <alignment horizontal="center" vertical="center"/>
    </xf>
    <xf numFmtId="49" fontId="28" fillId="0" borderId="1" xfId="299" applyNumberFormat="1" applyFont="1" applyFill="1" applyBorder="1" applyAlignment="1" applyProtection="1">
      <alignment vertical="center"/>
    </xf>
    <xf numFmtId="196" fontId="28" fillId="0" borderId="1" xfId="675" applyNumberFormat="1" applyFont="1" applyFill="1" applyBorder="1" applyAlignment="1">
      <alignment horizontal="right" vertical="center" wrapText="1"/>
    </xf>
    <xf numFmtId="49" fontId="25" fillId="0" borderId="1" xfId="299" applyNumberFormat="1" applyFont="1" applyFill="1" applyBorder="1" applyAlignment="1" applyProtection="1">
      <alignment vertical="center"/>
    </xf>
    <xf numFmtId="196" fontId="25" fillId="0" borderId="1" xfId="675" applyNumberFormat="1" applyFont="1" applyFill="1" applyBorder="1" applyAlignment="1">
      <alignment horizontal="right" vertical="center" wrapText="1"/>
    </xf>
    <xf numFmtId="49" fontId="28" fillId="0" borderId="1" xfId="299" applyNumberFormat="1" applyFont="1" applyFill="1" applyBorder="1" applyAlignment="1" applyProtection="1">
      <alignment vertical="center" wrapText="1"/>
    </xf>
    <xf numFmtId="196" fontId="25" fillId="0" borderId="1" xfId="16" applyNumberFormat="1" applyFont="1" applyFill="1" applyBorder="1" applyAlignment="1">
      <alignment horizontal="right" vertical="center" wrapText="1"/>
    </xf>
    <xf numFmtId="183" fontId="8" fillId="0" borderId="1" xfId="0" applyNumberFormat="1" applyFont="1" applyFill="1" applyBorder="1" applyAlignment="1">
      <alignment horizontal="right" vertical="center"/>
    </xf>
    <xf numFmtId="196" fontId="8" fillId="0" borderId="0" xfId="499" applyNumberFormat="1" applyAlignment="1"/>
    <xf numFmtId="0" fontId="8" fillId="0" borderId="0" xfId="736" applyFill="1" applyAlignment="1"/>
    <xf numFmtId="0" fontId="8" fillId="0" borderId="0" xfId="736" applyAlignment="1"/>
    <xf numFmtId="0" fontId="26" fillId="0" borderId="0" xfId="513" applyFont="1" applyAlignment="1" applyProtection="1">
      <alignment horizontal="left" vertical="center"/>
    </xf>
    <xf numFmtId="0" fontId="30" fillId="0" borderId="0" xfId="513" applyFont="1" applyAlignment="1"/>
    <xf numFmtId="176" fontId="30" fillId="0" borderId="0" xfId="513" applyNumberFormat="1" applyFont="1" applyAlignment="1"/>
    <xf numFmtId="197" fontId="32" fillId="0" borderId="0" xfId="513" applyNumberFormat="1" applyFont="1" applyFill="1" applyBorder="1" applyAlignment="1" applyProtection="1">
      <alignment horizontal="right" vertical="center"/>
    </xf>
    <xf numFmtId="0" fontId="8" fillId="0" borderId="0" xfId="736" applyAlignment="1">
      <alignment horizontal="center" vertical="center"/>
    </xf>
    <xf numFmtId="0" fontId="33" fillId="0" borderId="0" xfId="965" applyFont="1" applyAlignment="1">
      <alignment horizontal="center" vertical="center"/>
    </xf>
    <xf numFmtId="49" fontId="28" fillId="0" borderId="1" xfId="755" applyNumberFormat="1" applyFont="1" applyFill="1" applyBorder="1" applyAlignment="1" applyProtection="1">
      <alignment horizontal="left" vertical="center" wrapText="1"/>
    </xf>
    <xf numFmtId="196" fontId="32" fillId="0" borderId="1" xfId="16" applyNumberFormat="1" applyFont="1" applyFill="1" applyBorder="1" applyAlignment="1" applyProtection="1">
      <alignment vertical="center" wrapText="1"/>
    </xf>
    <xf numFmtId="49" fontId="28" fillId="0" borderId="1" xfId="715" applyNumberFormat="1" applyFont="1" applyFill="1" applyBorder="1" applyAlignment="1" applyProtection="1">
      <alignment horizontal="left" vertical="center" wrapText="1"/>
    </xf>
    <xf numFmtId="196" fontId="8" fillId="0" borderId="0" xfId="736" applyNumberFormat="1" applyAlignment="1"/>
    <xf numFmtId="0" fontId="8" fillId="0" borderId="0" xfId="736" applyAlignment="1">
      <alignment vertical="center"/>
    </xf>
    <xf numFmtId="0" fontId="25" fillId="0" borderId="0" xfId="736" applyFont="1" applyFill="1" applyAlignment="1" applyProtection="1">
      <alignment horizontal="left" vertical="center"/>
    </xf>
    <xf numFmtId="4" fontId="25" fillId="0" borderId="0" xfId="736" applyNumberFormat="1" applyFont="1" applyFill="1" applyAlignment="1" applyProtection="1">
      <alignment horizontal="right" vertical="center"/>
    </xf>
    <xf numFmtId="176" fontId="31" fillId="0" borderId="0" xfId="736" applyNumberFormat="1" applyFont="1" applyFill="1" applyAlignment="1">
      <alignment vertical="center"/>
    </xf>
    <xf numFmtId="0" fontId="25" fillId="0" borderId="0" xfId="736" applyFont="1" applyFill="1" applyAlignment="1">
      <alignment horizontal="right" vertical="center"/>
    </xf>
    <xf numFmtId="0" fontId="28" fillId="0" borderId="1" xfId="734" applyNumberFormat="1" applyFont="1" applyFill="1" applyBorder="1" applyAlignment="1" applyProtection="1">
      <alignment horizontal="center" vertical="center"/>
    </xf>
    <xf numFmtId="49" fontId="28" fillId="0" borderId="1" xfId="737" applyNumberFormat="1" applyFont="1" applyFill="1" applyBorder="1" applyAlignment="1" applyProtection="1">
      <alignment vertical="center"/>
    </xf>
    <xf numFmtId="196" fontId="28" fillId="0" borderId="1" xfId="907" applyNumberFormat="1" applyFont="1" applyBorder="1" applyAlignment="1">
      <alignment horizontal="right" vertical="center" wrapText="1"/>
    </xf>
    <xf numFmtId="196" fontId="28" fillId="0" borderId="1" xfId="675" applyNumberFormat="1" applyFont="1" applyBorder="1" applyAlignment="1">
      <alignment horizontal="right" vertical="center" wrapText="1"/>
    </xf>
    <xf numFmtId="0" fontId="33" fillId="0" borderId="0" xfId="965" applyFont="1">
      <alignment vertical="center"/>
    </xf>
    <xf numFmtId="49" fontId="25" fillId="0" borderId="1" xfId="737" applyNumberFormat="1" applyFont="1" applyFill="1" applyBorder="1" applyAlignment="1" applyProtection="1">
      <alignment vertical="center"/>
    </xf>
    <xf numFmtId="196" fontId="25" fillId="0" borderId="1" xfId="907" applyNumberFormat="1" applyFont="1" applyBorder="1" applyAlignment="1">
      <alignment horizontal="right" vertical="center" wrapText="1"/>
    </xf>
    <xf numFmtId="196" fontId="25" fillId="0" borderId="1" xfId="675" applyNumberFormat="1" applyFont="1" applyBorder="1" applyAlignment="1">
      <alignment horizontal="right" vertical="center" wrapText="1"/>
    </xf>
    <xf numFmtId="196" fontId="28" fillId="0" borderId="1" xfId="907" applyNumberFormat="1" applyFont="1" applyFill="1" applyBorder="1" applyAlignment="1">
      <alignment horizontal="right" vertical="center" wrapText="1"/>
    </xf>
    <xf numFmtId="196" fontId="25" fillId="3" borderId="1" xfId="675" applyNumberFormat="1" applyFont="1" applyFill="1" applyBorder="1" applyAlignment="1">
      <alignment horizontal="right" vertical="center" wrapText="1"/>
    </xf>
    <xf numFmtId="49" fontId="28" fillId="0" borderId="1" xfId="715" applyNumberFormat="1" applyFont="1" applyFill="1" applyBorder="1" applyAlignment="1" applyProtection="1">
      <alignment vertical="center"/>
    </xf>
    <xf numFmtId="0" fontId="8" fillId="0" borderId="0" xfId="966">
      <alignment vertical="center"/>
    </xf>
    <xf numFmtId="0" fontId="7" fillId="0" borderId="0" xfId="966" applyFont="1" applyAlignment="1">
      <alignment horizontal="center" vertical="center" wrapText="1"/>
    </xf>
    <xf numFmtId="0" fontId="8" fillId="0" borderId="0" xfId="966" applyFill="1">
      <alignment vertical="center"/>
    </xf>
    <xf numFmtId="0" fontId="1" fillId="0" borderId="0" xfId="0" applyFont="1" applyFill="1" applyAlignment="1">
      <alignment vertical="center"/>
    </xf>
    <xf numFmtId="0" fontId="26" fillId="0" borderId="0" xfId="788" applyFont="1" applyBorder="1" applyAlignment="1">
      <alignment horizontal="left" vertical="center" wrapText="1"/>
    </xf>
    <xf numFmtId="0" fontId="26" fillId="0" borderId="0" xfId="0" applyFont="1" applyFill="1" applyAlignment="1">
      <alignment horizontal="right"/>
    </xf>
    <xf numFmtId="0" fontId="28" fillId="0" borderId="1" xfId="970" applyFont="1" applyBorder="1" applyAlignment="1">
      <alignment horizontal="center" vertical="center"/>
    </xf>
    <xf numFmtId="49" fontId="25" fillId="0" borderId="1" xfId="0" applyNumberFormat="1" applyFont="1" applyFill="1" applyBorder="1" applyAlignment="1" applyProtection="1">
      <alignment horizontal="center" vertical="center" wrapText="1"/>
    </xf>
    <xf numFmtId="196" fontId="25" fillId="0" borderId="1" xfId="16" applyNumberFormat="1" applyFont="1" applyBorder="1" applyAlignment="1">
      <alignment horizontal="right" vertical="center" wrapText="1"/>
    </xf>
    <xf numFmtId="49" fontId="28" fillId="0" borderId="1" xfId="0" applyNumberFormat="1" applyFont="1" applyFill="1" applyBorder="1" applyAlignment="1" applyProtection="1">
      <alignment vertical="center" wrapText="1"/>
    </xf>
    <xf numFmtId="0" fontId="25" fillId="0" borderId="1" xfId="466" applyNumberFormat="1" applyFont="1" applyFill="1" applyBorder="1" applyAlignment="1">
      <alignment horizontal="left" vertical="center" wrapText="1"/>
    </xf>
    <xf numFmtId="0" fontId="26" fillId="0" borderId="1" xfId="0" applyFont="1" applyFill="1" applyBorder="1" applyAlignment="1">
      <alignment horizontal="center" vertical="center"/>
    </xf>
    <xf numFmtId="0" fontId="26" fillId="0" borderId="1" xfId="0" applyFont="1" applyFill="1" applyBorder="1" applyAlignment="1">
      <alignment horizontal="left" vertical="center"/>
    </xf>
    <xf numFmtId="0" fontId="12" fillId="0" borderId="1" xfId="0" applyFont="1" applyFill="1" applyBorder="1" applyAlignment="1">
      <alignment horizontal="center" vertical="center"/>
    </xf>
    <xf numFmtId="0" fontId="35" fillId="0" borderId="1" xfId="966" applyFont="1" applyFill="1" applyBorder="1">
      <alignment vertical="center"/>
    </xf>
    <xf numFmtId="0" fontId="26" fillId="0" borderId="0" xfId="787" applyFont="1" applyAlignment="1">
      <alignment horizontal="left" vertical="center" wrapText="1"/>
    </xf>
    <xf numFmtId="0" fontId="26" fillId="0" borderId="0" xfId="787" applyFont="1" applyFill="1" applyAlignment="1">
      <alignment horizontal="left" vertical="center" wrapText="1"/>
    </xf>
    <xf numFmtId="201" fontId="25" fillId="0" borderId="0" xfId="968" applyNumberFormat="1" applyFont="1" applyBorder="1" applyAlignment="1">
      <alignment horizontal="right" vertical="center"/>
    </xf>
    <xf numFmtId="0" fontId="28" fillId="3" borderId="1" xfId="968" applyFont="1" applyFill="1" applyBorder="1" applyAlignment="1">
      <alignment horizontal="distributed" vertical="center" wrapText="1" indent="3"/>
    </xf>
    <xf numFmtId="0" fontId="0" fillId="0" borderId="0" xfId="0" applyFont="1" applyAlignment="1"/>
    <xf numFmtId="41" fontId="12" fillId="0" borderId="1" xfId="0" applyNumberFormat="1" applyFont="1" applyBorder="1" applyAlignment="1">
      <alignment horizontal="right" vertical="center" wrapText="1"/>
    </xf>
    <xf numFmtId="41" fontId="25" fillId="0" borderId="1" xfId="966" applyNumberFormat="1" applyFont="1" applyBorder="1" applyAlignment="1">
      <alignment horizontal="right" vertical="center" wrapText="1"/>
    </xf>
    <xf numFmtId="41" fontId="28" fillId="0" borderId="1" xfId="966" applyNumberFormat="1" applyFont="1" applyBorder="1" applyAlignment="1">
      <alignment horizontal="right" vertical="center" wrapText="1"/>
    </xf>
    <xf numFmtId="0" fontId="25" fillId="0" borderId="1" xfId="692" applyNumberFormat="1" applyFont="1" applyFill="1" applyBorder="1" applyAlignment="1">
      <alignment horizontal="left" vertical="center" wrapText="1"/>
    </xf>
    <xf numFmtId="0" fontId="28" fillId="3" borderId="1" xfId="966" applyFont="1" applyFill="1" applyBorder="1" applyAlignment="1">
      <alignment horizontal="distributed" vertical="center" wrapText="1"/>
    </xf>
    <xf numFmtId="0" fontId="28" fillId="0" borderId="1" xfId="968" applyFont="1" applyFill="1" applyBorder="1" applyAlignment="1">
      <alignment horizontal="left" vertical="center" wrapText="1"/>
    </xf>
    <xf numFmtId="0" fontId="25" fillId="0" borderId="1" xfId="692" applyNumberFormat="1" applyFont="1" applyFill="1" applyBorder="1" applyAlignment="1">
      <alignment horizontal="left" vertical="center" wrapText="1" indent="2"/>
    </xf>
    <xf numFmtId="0" fontId="25" fillId="0" borderId="1" xfId="692" applyNumberFormat="1" applyFont="1" applyFill="1" applyBorder="1" applyAlignment="1">
      <alignment horizontal="left" vertical="center" wrapText="1" indent="1"/>
    </xf>
    <xf numFmtId="41" fontId="25" fillId="0" borderId="1" xfId="966" applyNumberFormat="1" applyFont="1" applyFill="1" applyBorder="1" applyAlignment="1">
      <alignment horizontal="right" vertical="center" wrapText="1"/>
    </xf>
    <xf numFmtId="0" fontId="28" fillId="0" borderId="1" xfId="692" applyNumberFormat="1" applyFont="1" applyFill="1" applyBorder="1" applyAlignment="1">
      <alignment horizontal="left" vertical="center" wrapText="1"/>
    </xf>
    <xf numFmtId="41" fontId="28" fillId="0" borderId="1" xfId="966" applyNumberFormat="1" applyFont="1" applyFill="1" applyBorder="1" applyAlignment="1">
      <alignment horizontal="right" vertical="center" wrapText="1"/>
    </xf>
    <xf numFmtId="41" fontId="28" fillId="3" borderId="1" xfId="966" applyNumberFormat="1" applyFont="1" applyFill="1" applyBorder="1" applyAlignment="1">
      <alignment horizontal="right" vertical="center" wrapText="1"/>
    </xf>
    <xf numFmtId="41" fontId="0" fillId="0" borderId="0" xfId="0" applyNumberFormat="1" applyAlignment="1"/>
    <xf numFmtId="196" fontId="0" fillId="0" borderId="0" xfId="0" applyNumberFormat="1" applyAlignment="1"/>
    <xf numFmtId="0" fontId="8" fillId="0" borderId="0" xfId="466" applyAlignment="1"/>
    <xf numFmtId="0" fontId="36" fillId="2" borderId="0" xfId="466" applyFont="1" applyFill="1" applyAlignment="1"/>
    <xf numFmtId="0" fontId="38" fillId="2" borderId="0" xfId="787" applyFont="1" applyFill="1" applyAlignment="1">
      <alignment horizontal="left" vertical="center" wrapText="1"/>
    </xf>
    <xf numFmtId="0" fontId="25" fillId="0" borderId="0" xfId="466" applyFont="1" applyAlignment="1">
      <alignment horizontal="right" vertical="center"/>
    </xf>
    <xf numFmtId="0" fontId="28" fillId="0" borderId="1" xfId="466" applyFont="1" applyFill="1" applyBorder="1" applyAlignment="1">
      <alignment horizontal="center" vertical="center" wrapText="1"/>
    </xf>
    <xf numFmtId="201" fontId="28" fillId="2" borderId="1" xfId="966" applyNumberFormat="1" applyFont="1" applyFill="1" applyBorder="1" applyAlignment="1">
      <alignment horizontal="center" vertical="center" wrapText="1"/>
    </xf>
    <xf numFmtId="196" fontId="39" fillId="2" borderId="1" xfId="16" applyNumberFormat="1" applyFont="1" applyFill="1" applyBorder="1" applyAlignment="1">
      <alignment horizontal="right" vertical="center" wrapText="1"/>
    </xf>
    <xf numFmtId="193" fontId="28" fillId="0" borderId="1" xfId="23" applyNumberFormat="1" applyFont="1" applyFill="1" applyBorder="1" applyAlignment="1">
      <alignment horizontal="right" vertical="center" wrapText="1"/>
    </xf>
    <xf numFmtId="49" fontId="25" fillId="2" borderId="1" xfId="0" applyNumberFormat="1" applyFont="1" applyFill="1" applyBorder="1" applyAlignment="1" applyProtection="1">
      <alignment vertical="center" wrapText="1"/>
    </xf>
    <xf numFmtId="0" fontId="32" fillId="2" borderId="1" xfId="0" applyFont="1" applyFill="1" applyBorder="1" applyAlignment="1" applyProtection="1">
      <alignment horizontal="right" vertical="center"/>
      <protection locked="0"/>
    </xf>
    <xf numFmtId="193" fontId="12" fillId="0" borderId="1" xfId="787" applyNumberFormat="1" applyFont="1" applyFill="1" applyBorder="1" applyAlignment="1">
      <alignment horizontal="right" vertical="center" wrapText="1"/>
    </xf>
    <xf numFmtId="49" fontId="25" fillId="0" borderId="1" xfId="0" applyNumberFormat="1" applyFont="1" applyFill="1" applyBorder="1" applyAlignment="1" applyProtection="1">
      <alignment vertical="center" wrapText="1"/>
    </xf>
    <xf numFmtId="196" fontId="25" fillId="0" borderId="1" xfId="966" applyNumberFormat="1" applyFont="1" applyFill="1" applyBorder="1" applyAlignment="1">
      <alignment horizontal="right" vertical="center" wrapText="1"/>
    </xf>
    <xf numFmtId="193" fontId="26" fillId="0" borderId="1" xfId="0" applyNumberFormat="1" applyFont="1" applyBorder="1" applyAlignment="1">
      <alignment horizontal="right" vertical="center" wrapText="1"/>
    </xf>
    <xf numFmtId="0" fontId="32" fillId="2" borderId="1" xfId="0" applyNumberFormat="1" applyFont="1" applyFill="1" applyBorder="1" applyAlignment="1" applyProtection="1">
      <alignment horizontal="right" vertical="center"/>
    </xf>
    <xf numFmtId="193" fontId="26" fillId="0" borderId="1" xfId="787" applyNumberFormat="1" applyFont="1" applyFill="1" applyBorder="1" applyAlignment="1">
      <alignment horizontal="right" vertical="center" wrapText="1"/>
    </xf>
    <xf numFmtId="3" fontId="32" fillId="2" borderId="1" xfId="0" applyNumberFormat="1" applyFont="1" applyFill="1" applyBorder="1" applyAlignment="1" applyProtection="1">
      <alignment horizontal="right" vertical="center" wrapText="1"/>
      <protection locked="0"/>
    </xf>
    <xf numFmtId="4" fontId="40" fillId="2" borderId="1" xfId="446" applyNumberFormat="1" applyFont="1" applyFill="1" applyBorder="1" applyAlignment="1" applyProtection="1">
      <alignment horizontal="right" vertical="center"/>
    </xf>
    <xf numFmtId="4" fontId="13" fillId="2" borderId="1" xfId="446" applyNumberFormat="1" applyFont="1" applyFill="1" applyBorder="1" applyAlignment="1" applyProtection="1">
      <alignment horizontal="right" vertical="center"/>
    </xf>
    <xf numFmtId="196" fontId="28" fillId="0" borderId="1" xfId="787" applyNumberFormat="1" applyFont="1" applyFill="1" applyBorder="1" applyAlignment="1">
      <alignment horizontal="right" vertical="center" wrapText="1"/>
    </xf>
    <xf numFmtId="196" fontId="28" fillId="2" borderId="1" xfId="787" applyNumberFormat="1" applyFont="1" applyFill="1" applyBorder="1" applyAlignment="1">
      <alignment horizontal="right" vertical="center" wrapText="1"/>
    </xf>
    <xf numFmtId="196" fontId="25" fillId="0" borderId="1" xfId="787" applyNumberFormat="1" applyFont="1" applyFill="1" applyBorder="1" applyAlignment="1">
      <alignment horizontal="right" vertical="center" wrapText="1"/>
    </xf>
    <xf numFmtId="196" fontId="25" fillId="2" borderId="1" xfId="787" applyNumberFormat="1" applyFont="1" applyFill="1" applyBorder="1" applyAlignment="1">
      <alignment horizontal="right" vertical="center" wrapText="1"/>
    </xf>
    <xf numFmtId="196" fontId="28" fillId="0" borderId="1" xfId="966" applyNumberFormat="1" applyFont="1" applyFill="1" applyBorder="1" applyAlignment="1">
      <alignment horizontal="right" vertical="center" wrapText="1"/>
    </xf>
    <xf numFmtId="196" fontId="28" fillId="2" borderId="1" xfId="966" applyNumberFormat="1" applyFont="1" applyFill="1" applyBorder="1" applyAlignment="1">
      <alignment horizontal="right" vertical="center" wrapText="1"/>
    </xf>
    <xf numFmtId="196" fontId="25" fillId="2" borderId="1" xfId="966" applyNumberFormat="1" applyFont="1" applyFill="1" applyBorder="1" applyAlignment="1">
      <alignment horizontal="right" vertical="center" wrapText="1"/>
    </xf>
    <xf numFmtId="196" fontId="25" fillId="2" borderId="1" xfId="1163" applyNumberFormat="1" applyFont="1" applyFill="1" applyBorder="1" applyAlignment="1">
      <alignment horizontal="right" vertical="center" wrapText="1"/>
    </xf>
    <xf numFmtId="196" fontId="12" fillId="0" borderId="1" xfId="0" applyNumberFormat="1" applyFont="1" applyFill="1" applyBorder="1" applyAlignment="1">
      <alignment horizontal="right" vertical="center" wrapText="1"/>
    </xf>
    <xf numFmtId="196" fontId="28" fillId="2" borderId="1" xfId="1163" applyNumberFormat="1" applyFont="1" applyFill="1" applyBorder="1" applyAlignment="1">
      <alignment horizontal="right" vertical="center" wrapText="1"/>
    </xf>
    <xf numFmtId="193" fontId="12" fillId="0" borderId="1" xfId="0" applyNumberFormat="1" applyFont="1" applyBorder="1" applyAlignment="1">
      <alignment horizontal="right" vertical="center" wrapText="1"/>
    </xf>
    <xf numFmtId="0" fontId="12" fillId="0" borderId="1" xfId="0" applyFont="1" applyBorder="1" applyAlignment="1">
      <alignment horizontal="distributed" vertical="center" wrapText="1"/>
    </xf>
    <xf numFmtId="196" fontId="28" fillId="2" borderId="1" xfId="16" applyNumberFormat="1" applyFont="1" applyFill="1" applyBorder="1" applyAlignment="1">
      <alignment horizontal="right" vertical="center" wrapText="1"/>
    </xf>
    <xf numFmtId="49" fontId="28" fillId="0" borderId="1" xfId="0" applyNumberFormat="1" applyFont="1" applyFill="1" applyBorder="1" applyAlignment="1" applyProtection="1">
      <alignment horizontal="left" vertical="center" wrapText="1"/>
    </xf>
    <xf numFmtId="196" fontId="28" fillId="0" borderId="1" xfId="0" applyNumberFormat="1" applyFont="1" applyFill="1" applyBorder="1" applyAlignment="1">
      <alignment horizontal="right" vertical="center" wrapText="1"/>
    </xf>
    <xf numFmtId="41" fontId="8" fillId="0" borderId="0" xfId="466" applyNumberFormat="1" applyAlignment="1"/>
    <xf numFmtId="196" fontId="8" fillId="0" borderId="0" xfId="466" applyNumberFormat="1" applyAlignment="1"/>
    <xf numFmtId="0" fontId="25" fillId="0" borderId="0" xfId="466" applyFont="1" applyAlignment="1"/>
    <xf numFmtId="0" fontId="8" fillId="0" borderId="0" xfId="466" applyFill="1" applyAlignment="1"/>
    <xf numFmtId="0" fontId="41" fillId="3" borderId="0" xfId="787" applyFont="1" applyFill="1" applyAlignment="1">
      <alignment vertical="center" shrinkToFit="1"/>
    </xf>
    <xf numFmtId="0" fontId="26" fillId="3" borderId="0" xfId="787" applyFont="1" applyFill="1" applyAlignment="1">
      <alignment horizontal="left" vertical="center" wrapText="1"/>
    </xf>
    <xf numFmtId="0" fontId="25" fillId="3" borderId="0" xfId="466" applyFont="1" applyFill="1" applyAlignment="1">
      <alignment horizontal="right" vertical="center"/>
    </xf>
    <xf numFmtId="201" fontId="8" fillId="3" borderId="0" xfId="968" applyNumberFormat="1" applyFont="1" applyFill="1" applyBorder="1" applyAlignment="1">
      <alignment vertical="center"/>
    </xf>
    <xf numFmtId="0" fontId="8" fillId="3" borderId="0" xfId="466" applyFill="1" applyAlignment="1"/>
    <xf numFmtId="0" fontId="8" fillId="3" borderId="0" xfId="499" applyFill="1" applyAlignment="1"/>
    <xf numFmtId="0" fontId="25" fillId="0" borderId="1" xfId="968" applyFont="1" applyFill="1" applyBorder="1" applyAlignment="1">
      <alignment horizontal="left" vertical="center" wrapText="1"/>
    </xf>
    <xf numFmtId="41" fontId="8" fillId="0" borderId="0" xfId="466" applyNumberFormat="1" applyFill="1" applyAlignment="1"/>
    <xf numFmtId="197" fontId="25" fillId="0" borderId="0" xfId="699" applyNumberFormat="1" applyFont="1" applyFill="1" applyBorder="1" applyAlignment="1" applyProtection="1">
      <alignment horizontal="left" vertical="center"/>
    </xf>
    <xf numFmtId="0" fontId="25" fillId="0" borderId="0" xfId="466" applyFont="1" applyFill="1" applyBorder="1" applyAlignment="1">
      <alignment vertical="center"/>
    </xf>
    <xf numFmtId="0" fontId="25" fillId="0" borderId="0" xfId="466" applyFont="1" applyFill="1" applyAlignment="1">
      <alignment vertical="center"/>
    </xf>
    <xf numFmtId="197" fontId="30" fillId="0" borderId="0" xfId="699" applyNumberFormat="1" applyFont="1" applyFill="1" applyBorder="1" applyAlignment="1" applyProtection="1">
      <alignment horizontal="right" vertical="center"/>
    </xf>
    <xf numFmtId="41" fontId="28" fillId="0" borderId="1" xfId="1163" applyNumberFormat="1" applyFont="1" applyFill="1" applyBorder="1" applyAlignment="1">
      <alignment horizontal="right" vertical="center" wrapText="1"/>
    </xf>
    <xf numFmtId="0" fontId="42" fillId="3" borderId="0" xfId="965" applyFont="1" applyFill="1">
      <alignment vertical="center"/>
    </xf>
    <xf numFmtId="41" fontId="25" fillId="0" borderId="1" xfId="1163" applyNumberFormat="1" applyFont="1" applyFill="1" applyBorder="1" applyAlignment="1">
      <alignment horizontal="right" vertical="center" wrapText="1"/>
    </xf>
    <xf numFmtId="41" fontId="43" fillId="0" borderId="1" xfId="0" applyNumberFormat="1" applyFont="1" applyFill="1" applyBorder="1" applyAlignment="1">
      <alignment horizontal="right" vertical="center" wrapText="1"/>
    </xf>
    <xf numFmtId="41" fontId="32" fillId="0" borderId="1" xfId="0" applyNumberFormat="1" applyFont="1" applyFill="1" applyBorder="1" applyAlignment="1">
      <alignment horizontal="right" vertical="center" wrapText="1"/>
    </xf>
    <xf numFmtId="41" fontId="25" fillId="0" borderId="1" xfId="0" applyNumberFormat="1" applyFont="1" applyFill="1" applyBorder="1" applyAlignment="1" applyProtection="1">
      <alignment horizontal="right" vertical="center" wrapText="1"/>
    </xf>
    <xf numFmtId="41" fontId="26" fillId="0" borderId="1" xfId="0" applyNumberFormat="1" applyFont="1" applyFill="1" applyBorder="1" applyAlignment="1">
      <alignment horizontal="right" vertical="center" wrapText="1"/>
    </xf>
    <xf numFmtId="41" fontId="25" fillId="0" borderId="1" xfId="787" applyNumberFormat="1" applyFont="1" applyFill="1" applyBorder="1" applyAlignment="1">
      <alignment horizontal="right" vertical="center" wrapText="1"/>
    </xf>
    <xf numFmtId="41" fontId="28" fillId="0" borderId="1" xfId="0" applyNumberFormat="1" applyFont="1" applyFill="1" applyBorder="1" applyAlignment="1" applyProtection="1">
      <alignment horizontal="right" vertical="center" wrapText="1"/>
    </xf>
    <xf numFmtId="41" fontId="28" fillId="0" borderId="1" xfId="787" applyNumberFormat="1" applyFont="1" applyFill="1" applyBorder="1" applyAlignment="1">
      <alignment horizontal="right" vertical="center" wrapText="1"/>
    </xf>
    <xf numFmtId="0" fontId="44" fillId="0" borderId="0" xfId="0" applyFont="1" applyAlignment="1"/>
    <xf numFmtId="0" fontId="0" fillId="0" borderId="0" xfId="0" applyFill="1" applyAlignment="1"/>
    <xf numFmtId="0" fontId="44" fillId="0" borderId="0" xfId="0" applyFont="1" applyFill="1" applyAlignment="1"/>
    <xf numFmtId="0" fontId="26" fillId="0" borderId="0" xfId="715" applyFont="1" applyFill="1" applyAlignment="1">
      <alignment horizontal="left" vertical="center"/>
    </xf>
    <xf numFmtId="0" fontId="26" fillId="0" borderId="0" xfId="0" applyFont="1" applyFill="1" applyAlignment="1">
      <alignment vertical="center"/>
    </xf>
    <xf numFmtId="0" fontId="26" fillId="0" borderId="0" xfId="715" applyFont="1" applyFill="1" applyAlignment="1">
      <alignment horizontal="right" vertical="center"/>
    </xf>
    <xf numFmtId="201" fontId="28" fillId="0" borderId="1" xfId="966" applyNumberFormat="1" applyFont="1" applyFill="1" applyBorder="1" applyAlignment="1">
      <alignment horizontal="center" vertical="center" wrapText="1"/>
    </xf>
    <xf numFmtId="196" fontId="8" fillId="0" borderId="0" xfId="466" applyNumberFormat="1" applyFont="1" applyFill="1" applyAlignment="1">
      <alignment horizontal="center" vertical="center" wrapText="1"/>
    </xf>
    <xf numFmtId="0" fontId="26" fillId="0" borderId="1" xfId="0" applyFont="1" applyFill="1" applyBorder="1" applyAlignment="1">
      <alignment horizontal="left" vertical="center" wrapText="1"/>
    </xf>
    <xf numFmtId="196" fontId="25" fillId="0" borderId="1" xfId="0" applyNumberFormat="1" applyFont="1" applyFill="1" applyBorder="1" applyAlignment="1">
      <alignment horizontal="center" vertical="center" wrapText="1"/>
    </xf>
    <xf numFmtId="196" fontId="25" fillId="0" borderId="1" xfId="0" applyNumberFormat="1" applyFont="1" applyFill="1" applyBorder="1" applyAlignment="1">
      <alignment vertical="center" wrapText="1"/>
    </xf>
    <xf numFmtId="193" fontId="25" fillId="0" borderId="1" xfId="23" applyNumberFormat="1" applyFont="1" applyFill="1" applyBorder="1" applyAlignment="1">
      <alignment vertical="center" wrapText="1"/>
    </xf>
    <xf numFmtId="0" fontId="33" fillId="0" borderId="0" xfId="965" applyFont="1" applyFill="1" applyAlignment="1">
      <alignment horizontal="center" vertical="center"/>
    </xf>
    <xf numFmtId="0" fontId="26" fillId="0" borderId="1" xfId="0" applyFont="1" applyBorder="1" applyAlignment="1">
      <alignment horizontal="left" vertical="center" wrapText="1"/>
    </xf>
    <xf numFmtId="0" fontId="33" fillId="3" borderId="0" xfId="965" applyFont="1" applyFill="1" applyAlignment="1">
      <alignment horizontal="center" vertical="center"/>
    </xf>
    <xf numFmtId="0" fontId="12" fillId="0" borderId="1" xfId="0" applyFont="1" applyFill="1" applyBorder="1" applyAlignment="1">
      <alignment horizontal="center" vertical="center" wrapText="1"/>
    </xf>
    <xf numFmtId="196" fontId="28" fillId="0" borderId="1" xfId="0" applyNumberFormat="1" applyFont="1" applyFill="1" applyBorder="1" applyAlignment="1">
      <alignment vertical="center" wrapText="1"/>
    </xf>
    <xf numFmtId="193" fontId="28" fillId="0" borderId="1" xfId="23" applyNumberFormat="1" applyFont="1" applyFill="1" applyBorder="1" applyAlignment="1">
      <alignment vertical="center" wrapText="1"/>
    </xf>
    <xf numFmtId="0" fontId="33" fillId="0" borderId="0" xfId="966" applyFont="1" applyProtection="1">
      <alignment vertical="center"/>
    </xf>
    <xf numFmtId="0" fontId="35" fillId="0" borderId="0" xfId="966" applyFont="1" applyAlignment="1" applyProtection="1">
      <alignment horizontal="center" vertical="center"/>
    </xf>
    <xf numFmtId="0" fontId="35" fillId="0" borderId="0" xfId="966" applyFont="1" applyProtection="1">
      <alignment vertical="center"/>
    </xf>
    <xf numFmtId="0" fontId="8" fillId="0" borderId="0" xfId="966" applyProtection="1">
      <alignment vertical="center"/>
    </xf>
    <xf numFmtId="0" fontId="8" fillId="3" borderId="0" xfId="966" applyFill="1" applyProtection="1">
      <alignment vertical="center"/>
    </xf>
    <xf numFmtId="201" fontId="8" fillId="0" borderId="0" xfId="966" applyNumberFormat="1" applyProtection="1">
      <alignment vertical="center"/>
    </xf>
    <xf numFmtId="196" fontId="8" fillId="0" borderId="0" xfId="466" applyNumberFormat="1" applyAlignment="1" applyProtection="1"/>
    <xf numFmtId="0" fontId="8" fillId="0" borderId="0" xfId="966" applyFill="1" applyProtection="1">
      <alignment vertical="center"/>
    </xf>
    <xf numFmtId="0" fontId="2" fillId="0" borderId="0" xfId="966" applyFont="1" applyFill="1" applyAlignment="1" applyProtection="1">
      <alignment horizontal="center" vertical="center"/>
    </xf>
    <xf numFmtId="196" fontId="8" fillId="0" borderId="0" xfId="466" applyNumberFormat="1" applyFill="1" applyAlignment="1" applyProtection="1"/>
    <xf numFmtId="0" fontId="33" fillId="0" borderId="0" xfId="966" applyFont="1" applyFill="1" applyProtection="1">
      <alignment vertical="center"/>
    </xf>
    <xf numFmtId="0" fontId="25" fillId="0" borderId="0" xfId="966" applyFont="1" applyFill="1" applyProtection="1">
      <alignment vertical="center"/>
    </xf>
    <xf numFmtId="201" fontId="25" fillId="0" borderId="0" xfId="966" applyNumberFormat="1" applyFont="1" applyFill="1" applyBorder="1" applyAlignment="1" applyProtection="1">
      <alignment horizontal="right" vertical="center"/>
    </xf>
    <xf numFmtId="196" fontId="33" fillId="0" borderId="0" xfId="466" applyNumberFormat="1" applyFont="1" applyFill="1" applyAlignment="1" applyProtection="1"/>
    <xf numFmtId="201" fontId="28" fillId="0" borderId="8" xfId="966" applyNumberFormat="1" applyFont="1" applyFill="1" applyBorder="1" applyAlignment="1" applyProtection="1">
      <alignment horizontal="center" vertical="center" wrapText="1"/>
    </xf>
    <xf numFmtId="0" fontId="28" fillId="0" borderId="1" xfId="966" applyFont="1" applyFill="1" applyBorder="1" applyAlignment="1" applyProtection="1">
      <alignment horizontal="distributed" vertical="center" wrapText="1" indent="3"/>
    </xf>
    <xf numFmtId="201" fontId="28" fillId="0" borderId="1" xfId="966" applyNumberFormat="1" applyFont="1" applyFill="1" applyBorder="1" applyAlignment="1" applyProtection="1">
      <alignment horizontal="center" vertical="center" wrapText="1"/>
    </xf>
    <xf numFmtId="0" fontId="35" fillId="0" borderId="0" xfId="966" applyFont="1" applyFill="1" applyAlignment="1" applyProtection="1">
      <alignment horizontal="center" vertical="center" wrapText="1"/>
    </xf>
    <xf numFmtId="0" fontId="35" fillId="0" borderId="0" xfId="966" applyFont="1" applyFill="1" applyAlignment="1" applyProtection="1">
      <alignment horizontal="center" vertical="center"/>
    </xf>
    <xf numFmtId="0" fontId="12" fillId="2" borderId="11" xfId="0" applyFont="1" applyFill="1" applyBorder="1" applyAlignment="1" applyProtection="1">
      <alignment horizontal="left" vertical="center"/>
    </xf>
    <xf numFmtId="49" fontId="12" fillId="2" borderId="1" xfId="0" applyNumberFormat="1" applyFont="1" applyFill="1" applyBorder="1" applyAlignment="1" applyProtection="1">
      <alignment horizontal="left" vertical="center" wrapText="1"/>
    </xf>
    <xf numFmtId="3" fontId="12" fillId="2" borderId="1" xfId="0" applyNumberFormat="1" applyFont="1" applyFill="1" applyBorder="1" applyAlignment="1" applyProtection="1">
      <alignment horizontal="right" vertical="center"/>
    </xf>
    <xf numFmtId="3" fontId="12" fillId="2" borderId="1" xfId="0" applyNumberFormat="1" applyFont="1" applyFill="1" applyBorder="1" applyAlignment="1" applyProtection="1">
      <alignment horizontal="right" vertical="center"/>
      <protection locked="0"/>
    </xf>
    <xf numFmtId="0" fontId="33" fillId="0" borderId="0" xfId="965" applyFont="1" applyFill="1" applyProtection="1">
      <alignment vertical="center"/>
    </xf>
    <xf numFmtId="49" fontId="26" fillId="2" borderId="1" xfId="0" applyNumberFormat="1" applyFont="1" applyFill="1" applyBorder="1" applyAlignment="1" applyProtection="1">
      <alignment horizontal="left" vertical="center" wrapText="1"/>
    </xf>
    <xf numFmtId="3" fontId="26" fillId="2" borderId="1" xfId="0" applyNumberFormat="1" applyFont="1" applyFill="1" applyBorder="1" applyAlignment="1" applyProtection="1">
      <alignment horizontal="right" vertical="center"/>
      <protection locked="0"/>
    </xf>
    <xf numFmtId="0" fontId="26" fillId="2" borderId="11" xfId="0" applyFont="1" applyFill="1" applyBorder="1" applyAlignment="1" applyProtection="1">
      <alignment horizontal="left" vertical="center"/>
    </xf>
    <xf numFmtId="3" fontId="26" fillId="2" borderId="1" xfId="0" applyNumberFormat="1" applyFont="1" applyFill="1" applyBorder="1" applyAlignment="1" applyProtection="1">
      <alignment horizontal="right" vertical="center"/>
    </xf>
    <xf numFmtId="49" fontId="12" fillId="2" borderId="11" xfId="0" applyNumberFormat="1" applyFont="1" applyFill="1" applyBorder="1" applyAlignment="1" applyProtection="1">
      <alignment horizontal="left" vertical="center" wrapText="1"/>
    </xf>
    <xf numFmtId="49" fontId="26" fillId="2" borderId="11" xfId="0" applyNumberFormat="1" applyFont="1" applyFill="1" applyBorder="1" applyAlignment="1" applyProtection="1">
      <alignment horizontal="left" vertical="center" wrapText="1"/>
    </xf>
    <xf numFmtId="3" fontId="26" fillId="0" borderId="1" xfId="0" applyNumberFormat="1" applyFont="1" applyFill="1" applyBorder="1" applyAlignment="1" applyProtection="1">
      <alignment horizontal="right" vertical="center"/>
      <protection locked="0"/>
    </xf>
    <xf numFmtId="49" fontId="46" fillId="2" borderId="11" xfId="0" applyNumberFormat="1" applyFont="1" applyFill="1" applyBorder="1" applyAlignment="1" applyProtection="1">
      <alignment horizontal="distributed" vertical="center"/>
    </xf>
    <xf numFmtId="49" fontId="46" fillId="2" borderId="1" xfId="0" applyNumberFormat="1" applyFont="1" applyFill="1" applyBorder="1" applyAlignment="1" applyProtection="1">
      <alignment horizontal="distributed" vertical="center" wrapText="1"/>
    </xf>
    <xf numFmtId="49" fontId="28" fillId="0" borderId="8" xfId="966" applyNumberFormat="1" applyFont="1" applyFill="1" applyBorder="1" applyAlignment="1" applyProtection="1">
      <alignment horizontal="left" vertical="center"/>
    </xf>
    <xf numFmtId="0" fontId="28" fillId="0" borderId="1" xfId="966" applyFont="1" applyFill="1" applyBorder="1" applyAlignment="1" applyProtection="1">
      <alignment horizontal="left" vertical="center" wrapText="1"/>
    </xf>
    <xf numFmtId="0" fontId="25" fillId="0" borderId="1" xfId="966" applyFont="1" applyFill="1" applyBorder="1" applyAlignment="1" applyProtection="1">
      <alignment horizontal="left" vertical="center" wrapText="1"/>
    </xf>
    <xf numFmtId="49" fontId="25" fillId="0" borderId="8" xfId="966" applyNumberFormat="1" applyFont="1" applyFill="1" applyBorder="1" applyAlignment="1" applyProtection="1">
      <alignment horizontal="left" vertical="center"/>
    </xf>
    <xf numFmtId="49" fontId="25" fillId="0" borderId="8" xfId="966" applyNumberFormat="1" applyFont="1" applyBorder="1" applyAlignment="1" applyProtection="1">
      <alignment horizontal="left" vertical="center"/>
    </xf>
    <xf numFmtId="0" fontId="25" fillId="3" borderId="1" xfId="966" applyFont="1" applyFill="1" applyBorder="1" applyAlignment="1" applyProtection="1">
      <alignment horizontal="left" vertical="center" wrapText="1"/>
    </xf>
    <xf numFmtId="0" fontId="25" fillId="0" borderId="1" xfId="965" applyFont="1" applyFill="1" applyBorder="1" applyAlignment="1" applyProtection="1">
      <alignment horizontal="left" vertical="center" wrapText="1"/>
    </xf>
    <xf numFmtId="0" fontId="28" fillId="0" borderId="1" xfId="965" applyFont="1" applyFill="1" applyBorder="1" applyAlignment="1" applyProtection="1">
      <alignment horizontal="left" vertical="center" wrapText="1"/>
    </xf>
    <xf numFmtId="49" fontId="28" fillId="0" borderId="8" xfId="966" applyNumberFormat="1" applyFont="1" applyFill="1" applyBorder="1" applyAlignment="1" applyProtection="1">
      <alignment horizontal="distributed" vertical="center" indent="1"/>
    </xf>
    <xf numFmtId="0" fontId="28" fillId="0" borderId="1" xfId="966" applyFont="1" applyFill="1" applyBorder="1" applyAlignment="1" applyProtection="1">
      <alignment horizontal="distributed" vertical="center" wrapText="1" indent="1"/>
    </xf>
    <xf numFmtId="196" fontId="8" fillId="3" borderId="0" xfId="966" applyNumberFormat="1" applyFill="1" applyProtection="1">
      <alignment vertical="center"/>
    </xf>
    <xf numFmtId="0" fontId="33" fillId="0" borderId="0" xfId="966" applyFont="1">
      <alignment vertical="center"/>
    </xf>
    <xf numFmtId="0" fontId="35" fillId="0" borderId="0" xfId="966" applyFont="1" applyAlignment="1">
      <alignment horizontal="center" vertical="center"/>
    </xf>
    <xf numFmtId="201" fontId="8" fillId="0" borderId="0" xfId="966" applyNumberFormat="1">
      <alignment vertical="center"/>
    </xf>
    <xf numFmtId="0" fontId="2" fillId="0" borderId="0" xfId="966" applyFont="1" applyFill="1" applyAlignment="1">
      <alignment horizontal="center" vertical="center"/>
    </xf>
    <xf numFmtId="0" fontId="33" fillId="0" borderId="0" xfId="966" applyFont="1" applyFill="1">
      <alignment vertical="center"/>
    </xf>
    <xf numFmtId="0" fontId="25" fillId="0" borderId="0" xfId="966" applyFont="1" applyFill="1">
      <alignment vertical="center"/>
    </xf>
    <xf numFmtId="0" fontId="47" fillId="0" borderId="0" xfId="966" applyFont="1" applyFill="1">
      <alignment vertical="center"/>
    </xf>
    <xf numFmtId="201" fontId="25" fillId="0" borderId="0" xfId="966" applyNumberFormat="1" applyFont="1" applyFill="1" applyAlignment="1">
      <alignment horizontal="right" vertical="center"/>
    </xf>
    <xf numFmtId="201" fontId="28" fillId="0" borderId="8" xfId="966" applyNumberFormat="1" applyFont="1" applyFill="1" applyBorder="1" applyAlignment="1">
      <alignment horizontal="center" vertical="center" wrapText="1"/>
    </xf>
    <xf numFmtId="0" fontId="28" fillId="0" borderId="1" xfId="966" applyFont="1" applyFill="1" applyBorder="1" applyAlignment="1">
      <alignment horizontal="distributed" vertical="center" wrapText="1" indent="3"/>
    </xf>
    <xf numFmtId="0" fontId="48" fillId="0" borderId="0" xfId="964" applyFont="1" applyFill="1" applyAlignment="1">
      <alignment vertical="center" wrapText="1"/>
    </xf>
    <xf numFmtId="0" fontId="33" fillId="0" borderId="0" xfId="965" applyFont="1" applyFill="1">
      <alignment vertical="center"/>
    </xf>
    <xf numFmtId="0" fontId="25" fillId="2" borderId="11" xfId="0" applyFont="1" applyFill="1" applyBorder="1" applyAlignment="1" applyProtection="1">
      <alignment vertical="center"/>
    </xf>
    <xf numFmtId="49" fontId="28" fillId="2" borderId="1" xfId="0" applyNumberFormat="1" applyFont="1" applyFill="1" applyBorder="1" applyAlignment="1" applyProtection="1">
      <alignment vertical="center" wrapText="1"/>
    </xf>
    <xf numFmtId="0" fontId="28" fillId="0" borderId="8" xfId="966" applyFont="1" applyFill="1" applyBorder="1" applyAlignment="1">
      <alignment horizontal="left" vertical="center"/>
    </xf>
    <xf numFmtId="0" fontId="28" fillId="0" borderId="1" xfId="965" applyFont="1" applyFill="1" applyBorder="1" applyAlignment="1">
      <alignment horizontal="left" vertical="center"/>
    </xf>
    <xf numFmtId="200" fontId="28" fillId="0" borderId="1" xfId="16" applyNumberFormat="1" applyFont="1" applyFill="1" applyBorder="1" applyAlignment="1">
      <alignment horizontal="right" vertical="center" wrapText="1"/>
    </xf>
    <xf numFmtId="0" fontId="25" fillId="0" borderId="8" xfId="966" applyFont="1" applyFill="1" applyBorder="1" applyAlignment="1">
      <alignment horizontal="left" vertical="center"/>
    </xf>
    <xf numFmtId="0" fontId="25" fillId="0" borderId="1" xfId="966" applyFont="1" applyFill="1" applyBorder="1" applyAlignment="1">
      <alignment horizontal="left" vertical="center"/>
    </xf>
    <xf numFmtId="200" fontId="25" fillId="0" borderId="1" xfId="16" applyNumberFormat="1" applyFont="1" applyFill="1" applyBorder="1" applyAlignment="1">
      <alignment horizontal="right" vertical="center" wrapText="1"/>
    </xf>
    <xf numFmtId="196" fontId="25" fillId="0" borderId="1" xfId="16" applyNumberFormat="1" applyFont="1" applyFill="1" applyBorder="1" applyAlignment="1" applyProtection="1">
      <alignment horizontal="right" vertical="center" wrapText="1"/>
      <protection locked="0"/>
    </xf>
    <xf numFmtId="0" fontId="25" fillId="0" borderId="8" xfId="966" applyFont="1" applyBorder="1" applyAlignment="1">
      <alignment horizontal="left" vertical="center"/>
    </xf>
    <xf numFmtId="0" fontId="25" fillId="3" borderId="1" xfId="966" applyFont="1" applyFill="1" applyBorder="1" applyAlignment="1">
      <alignment horizontal="left" vertical="center"/>
    </xf>
    <xf numFmtId="200" fontId="25" fillId="3" borderId="1" xfId="16" applyNumberFormat="1" applyFont="1" applyFill="1" applyBorder="1" applyAlignment="1">
      <alignment horizontal="right" vertical="center" wrapText="1"/>
    </xf>
    <xf numFmtId="0" fontId="25" fillId="0" borderId="8" xfId="966" applyFont="1" applyFill="1" applyBorder="1">
      <alignment vertical="center"/>
    </xf>
    <xf numFmtId="0" fontId="28" fillId="0" borderId="1" xfId="966" applyFont="1" applyFill="1" applyBorder="1" applyAlignment="1">
      <alignment horizontal="distributed" vertical="center" indent="1"/>
    </xf>
    <xf numFmtId="3" fontId="28" fillId="0" borderId="1" xfId="0" applyNumberFormat="1" applyFont="1" applyFill="1" applyBorder="1" applyAlignment="1" applyProtection="1">
      <alignment horizontal="right" vertical="center"/>
    </xf>
    <xf numFmtId="201" fontId="8" fillId="0" borderId="0" xfId="966" applyNumberFormat="1" applyFill="1" applyProtection="1">
      <alignment vertical="center"/>
    </xf>
    <xf numFmtId="49" fontId="12" fillId="0" borderId="8" xfId="951" applyNumberFormat="1" applyFont="1" applyFill="1" applyBorder="1" applyAlignment="1" applyProtection="1">
      <alignment horizontal="left" vertical="center"/>
    </xf>
    <xf numFmtId="0" fontId="28" fillId="3" borderId="1" xfId="966" applyFont="1" applyFill="1" applyBorder="1" applyAlignment="1" applyProtection="1">
      <alignment horizontal="left" vertical="center" wrapText="1"/>
    </xf>
    <xf numFmtId="49" fontId="26" fillId="0" borderId="8" xfId="951" applyNumberFormat="1" applyFont="1" applyBorder="1" applyAlignment="1" applyProtection="1">
      <alignment horizontal="left" vertical="center"/>
    </xf>
    <xf numFmtId="3" fontId="25" fillId="3" borderId="1" xfId="0" applyNumberFormat="1" applyFont="1" applyFill="1" applyBorder="1" applyAlignment="1" applyProtection="1">
      <alignment horizontal="right" vertical="center"/>
    </xf>
    <xf numFmtId="3" fontId="25" fillId="3" borderId="1" xfId="0" applyNumberFormat="1" applyFont="1" applyFill="1" applyBorder="1" applyAlignment="1" applyProtection="1">
      <alignment horizontal="right" vertical="center"/>
      <protection locked="0"/>
    </xf>
    <xf numFmtId="49" fontId="26" fillId="0" borderId="8" xfId="951" applyNumberFormat="1" applyFont="1" applyFill="1" applyBorder="1" applyAlignment="1" applyProtection="1">
      <alignment horizontal="left" vertical="center"/>
    </xf>
    <xf numFmtId="3" fontId="25" fillId="0" borderId="1" xfId="0" applyNumberFormat="1" applyFont="1" applyFill="1" applyBorder="1" applyAlignment="1" applyProtection="1">
      <alignment horizontal="right" vertical="center"/>
    </xf>
    <xf numFmtId="3" fontId="25" fillId="0" borderId="1" xfId="0" applyNumberFormat="1" applyFont="1" applyFill="1" applyBorder="1" applyAlignment="1" applyProtection="1">
      <alignment horizontal="right" vertical="center"/>
      <protection locked="0"/>
    </xf>
    <xf numFmtId="3" fontId="28" fillId="0" borderId="1" xfId="0" applyNumberFormat="1" applyFont="1" applyFill="1" applyBorder="1" applyAlignment="1" applyProtection="1">
      <alignment horizontal="right" vertical="center"/>
      <protection locked="0"/>
    </xf>
    <xf numFmtId="0" fontId="8" fillId="0" borderId="8" xfId="966" applyFill="1" applyBorder="1" applyAlignment="1" applyProtection="1">
      <alignment horizontal="left" vertical="center"/>
    </xf>
    <xf numFmtId="3" fontId="8" fillId="0" borderId="0" xfId="966" applyNumberFormat="1" applyFill="1" applyProtection="1">
      <alignment vertical="center"/>
    </xf>
    <xf numFmtId="0" fontId="28" fillId="0" borderId="8" xfId="966" applyFont="1" applyFill="1" applyBorder="1" applyAlignment="1" applyProtection="1">
      <alignment horizontal="left" vertical="center"/>
    </xf>
    <xf numFmtId="0" fontId="28" fillId="0" borderId="1" xfId="965" applyFont="1" applyFill="1" applyBorder="1" applyAlignment="1" applyProtection="1">
      <alignment horizontal="left" vertical="center"/>
    </xf>
    <xf numFmtId="0" fontId="28" fillId="3" borderId="1" xfId="965" applyFont="1" applyFill="1" applyBorder="1" applyAlignment="1" applyProtection="1">
      <alignment horizontal="left" vertical="center"/>
    </xf>
    <xf numFmtId="0" fontId="25" fillId="0" borderId="8" xfId="966" applyFont="1" applyFill="1" applyBorder="1" applyAlignment="1" applyProtection="1">
      <alignment horizontal="left" vertical="center"/>
    </xf>
    <xf numFmtId="0" fontId="25" fillId="0" borderId="1" xfId="966" applyFont="1" applyFill="1" applyBorder="1" applyAlignment="1" applyProtection="1">
      <alignment horizontal="left" vertical="center"/>
    </xf>
    <xf numFmtId="0" fontId="25" fillId="3" borderId="1" xfId="966" applyFont="1" applyFill="1" applyBorder="1" applyAlignment="1" applyProtection="1">
      <alignment horizontal="left" vertical="center"/>
    </xf>
    <xf numFmtId="3" fontId="8" fillId="0" borderId="0" xfId="966" applyNumberFormat="1">
      <alignment vertical="center"/>
    </xf>
    <xf numFmtId="0" fontId="1" fillId="0" borderId="0" xfId="0" applyFont="1" applyFill="1" applyBorder="1" applyAlignment="1"/>
    <xf numFmtId="0" fontId="50" fillId="0" borderId="0" xfId="0" applyFont="1" applyFill="1" applyBorder="1" applyAlignment="1">
      <alignment horizontal="center" vertical="center"/>
    </xf>
    <xf numFmtId="0" fontId="50" fillId="0" borderId="12" xfId="0" applyFont="1" applyFill="1" applyBorder="1" applyAlignment="1">
      <alignment horizontal="center" vertical="center"/>
    </xf>
    <xf numFmtId="0" fontId="26" fillId="0" borderId="0" xfId="0" applyFont="1" applyAlignment="1">
      <alignment horizontal="right"/>
    </xf>
    <xf numFmtId="49" fontId="28" fillId="0" borderId="1" xfId="737" applyNumberFormat="1" applyFont="1" applyFill="1" applyBorder="1" applyAlignment="1" applyProtection="1">
      <alignment horizontal="center" vertical="center"/>
    </xf>
    <xf numFmtId="179" fontId="26" fillId="0" borderId="1" xfId="716" applyNumberFormat="1" applyFont="1" applyFill="1" applyBorder="1" applyAlignment="1">
      <alignment horizontal="right" vertical="center" wrapText="1"/>
    </xf>
    <xf numFmtId="10" fontId="43" fillId="0" borderId="1" xfId="0" applyNumberFormat="1" applyFont="1" applyFill="1" applyBorder="1" applyAlignment="1">
      <alignment horizontal="right" vertical="center"/>
    </xf>
    <xf numFmtId="0" fontId="52" fillId="0" borderId="0" xfId="867" applyFont="1" applyAlignment="1"/>
    <xf numFmtId="0" fontId="26" fillId="0" borderId="0" xfId="0" applyFont="1" applyAlignment="1">
      <alignment horizontal="right" vertical="center"/>
    </xf>
    <xf numFmtId="0" fontId="28" fillId="0" borderId="1" xfId="970" applyFont="1" applyBorder="1" applyAlignment="1">
      <alignment horizontal="center" vertical="center" wrapText="1"/>
    </xf>
    <xf numFmtId="0" fontId="28" fillId="0" borderId="1" xfId="0" applyFont="1" applyBorder="1" applyAlignment="1">
      <alignment horizontal="left" vertical="center"/>
    </xf>
    <xf numFmtId="196" fontId="28" fillId="0" borderId="1" xfId="16" applyNumberFormat="1" applyFont="1" applyBorder="1" applyAlignment="1">
      <alignment horizontal="right" vertical="center" wrapText="1"/>
    </xf>
    <xf numFmtId="0" fontId="26" fillId="0" borderId="1" xfId="0" applyFont="1" applyBorder="1" applyAlignment="1">
      <alignment horizontal="center" vertical="center"/>
    </xf>
    <xf numFmtId="196" fontId="26" fillId="0" borderId="1" xfId="0" applyNumberFormat="1" applyFont="1" applyBorder="1" applyAlignment="1">
      <alignment horizontal="right" vertical="center" wrapText="1"/>
    </xf>
    <xf numFmtId="0" fontId="26" fillId="0" borderId="1" xfId="0" applyFont="1" applyBorder="1" applyAlignment="1">
      <alignment horizontal="left" vertical="center"/>
    </xf>
    <xf numFmtId="196" fontId="8" fillId="0" borderId="0" xfId="966" applyNumberFormat="1">
      <alignment vertical="center"/>
    </xf>
    <xf numFmtId="0" fontId="0" fillId="0" borderId="0" xfId="715" applyFont="1" applyAlignment="1">
      <alignment horizontal="right"/>
    </xf>
    <xf numFmtId="201" fontId="28" fillId="0" borderId="9" xfId="966" applyNumberFormat="1" applyFont="1" applyBorder="1" applyAlignment="1">
      <alignment horizontal="center" vertical="center" wrapText="1"/>
    </xf>
    <xf numFmtId="196" fontId="8" fillId="3" borderId="0" xfId="466" applyNumberFormat="1" applyFont="1" applyFill="1" applyAlignment="1">
      <alignment horizontal="center" vertical="center" wrapText="1"/>
    </xf>
    <xf numFmtId="0" fontId="12" fillId="0" borderId="1" xfId="0" applyFont="1" applyFill="1" applyBorder="1" applyAlignment="1">
      <alignment horizontal="left" vertical="center" wrapText="1"/>
    </xf>
    <xf numFmtId="196" fontId="12" fillId="0" borderId="10" xfId="0" applyNumberFormat="1" applyFont="1" applyFill="1" applyBorder="1" applyAlignment="1">
      <alignment vertical="center" wrapText="1"/>
    </xf>
    <xf numFmtId="196" fontId="12" fillId="0" borderId="1" xfId="0" applyNumberFormat="1" applyFont="1" applyFill="1" applyBorder="1" applyAlignment="1">
      <alignment vertical="center" wrapText="1"/>
    </xf>
    <xf numFmtId="0" fontId="53" fillId="0" borderId="1" xfId="871" applyFont="1" applyFill="1" applyBorder="1" applyAlignment="1">
      <alignment horizontal="left" vertical="center" wrapText="1"/>
    </xf>
    <xf numFmtId="196" fontId="26" fillId="0" borderId="10" xfId="0" applyNumberFormat="1" applyFont="1" applyFill="1" applyBorder="1" applyAlignment="1">
      <alignment vertical="center" wrapText="1"/>
    </xf>
    <xf numFmtId="196" fontId="26" fillId="0" borderId="1" xfId="0" applyNumberFormat="1" applyFont="1" applyFill="1" applyBorder="1" applyAlignment="1">
      <alignment vertical="center" wrapText="1"/>
    </xf>
    <xf numFmtId="186" fontId="54" fillId="0" borderId="1" xfId="0" applyNumberFormat="1" applyFont="1" applyFill="1" applyBorder="1" applyAlignment="1">
      <alignment horizontal="center" vertical="center" wrapText="1"/>
    </xf>
    <xf numFmtId="0" fontId="26" fillId="0" borderId="0" xfId="715" applyFont="1" applyBorder="1" applyAlignment="1">
      <alignment horizontal="left" vertical="center"/>
    </xf>
    <xf numFmtId="0" fontId="26" fillId="0" borderId="0" xfId="715" applyFont="1" applyBorder="1" applyAlignment="1">
      <alignment horizontal="right" vertical="center"/>
    </xf>
    <xf numFmtId="0" fontId="28" fillId="0" borderId="1" xfId="0" applyFont="1" applyBorder="1" applyAlignment="1">
      <alignment horizontal="center" vertical="center" wrapText="1"/>
    </xf>
    <xf numFmtId="187" fontId="12" fillId="0" borderId="1" xfId="716" applyNumberFormat="1" applyFont="1" applyFill="1" applyBorder="1" applyAlignment="1">
      <alignment horizontal="left" vertical="center"/>
    </xf>
    <xf numFmtId="196" fontId="12" fillId="0" borderId="1" xfId="716" applyNumberFormat="1" applyFont="1" applyFill="1" applyBorder="1" applyAlignment="1">
      <alignment horizontal="right" vertical="center" wrapText="1"/>
    </xf>
    <xf numFmtId="187" fontId="26" fillId="0" borderId="1" xfId="716" applyNumberFormat="1" applyFont="1" applyFill="1" applyBorder="1" applyAlignment="1">
      <alignment horizontal="left" vertical="center"/>
    </xf>
    <xf numFmtId="196" fontId="26" fillId="0" borderId="1" xfId="716" applyNumberFormat="1" applyFont="1" applyFill="1" applyBorder="1" applyAlignment="1">
      <alignment horizontal="right" vertical="center" wrapText="1"/>
    </xf>
    <xf numFmtId="0" fontId="12" fillId="0" borderId="1" xfId="716" applyFont="1" applyFill="1" applyBorder="1" applyAlignment="1">
      <alignment horizontal="center" vertical="center"/>
    </xf>
    <xf numFmtId="0" fontId="27" fillId="0" borderId="0" xfId="966" applyFont="1">
      <alignment vertical="center"/>
    </xf>
    <xf numFmtId="0" fontId="8" fillId="0" borderId="0" xfId="966" applyFont="1">
      <alignment vertical="center"/>
    </xf>
    <xf numFmtId="0" fontId="33" fillId="3" borderId="0" xfId="966" applyFont="1" applyFill="1">
      <alignment vertical="center"/>
    </xf>
    <xf numFmtId="0" fontId="26" fillId="0" borderId="0" xfId="966" applyFont="1">
      <alignment vertical="center"/>
    </xf>
    <xf numFmtId="0" fontId="47" fillId="3" borderId="0" xfId="966" applyFont="1" applyFill="1">
      <alignment vertical="center"/>
    </xf>
    <xf numFmtId="201" fontId="25" fillId="3" borderId="0" xfId="966" applyNumberFormat="1" applyFont="1" applyFill="1" applyBorder="1" applyAlignment="1">
      <alignment horizontal="right" vertical="center"/>
    </xf>
    <xf numFmtId="201" fontId="28" fillId="3" borderId="1" xfId="966" applyNumberFormat="1" applyFont="1" applyFill="1" applyBorder="1" applyAlignment="1">
      <alignment horizontal="center" vertical="center" wrapText="1"/>
    </xf>
    <xf numFmtId="0" fontId="28" fillId="3" borderId="1" xfId="966" applyFont="1" applyFill="1" applyBorder="1" applyAlignment="1">
      <alignment horizontal="distributed" vertical="center" wrapText="1" indent="3"/>
    </xf>
    <xf numFmtId="0" fontId="8" fillId="0" borderId="0" xfId="966" applyNumberFormat="1" applyAlignment="1">
      <alignment horizontal="left" vertical="center"/>
    </xf>
    <xf numFmtId="0" fontId="12" fillId="2" borderId="1" xfId="0" applyFont="1" applyFill="1" applyBorder="1" applyAlignment="1" applyProtection="1">
      <alignment horizontal="left" vertical="center"/>
    </xf>
    <xf numFmtId="0" fontId="26" fillId="2" borderId="1" xfId="0" applyFont="1" applyFill="1" applyBorder="1" applyAlignment="1" applyProtection="1">
      <alignment horizontal="left" vertical="center"/>
    </xf>
    <xf numFmtId="0" fontId="25" fillId="2" borderId="1" xfId="0" applyFont="1" applyFill="1" applyBorder="1" applyAlignment="1" applyProtection="1">
      <alignment horizontal="left" vertical="center"/>
      <protection locked="0"/>
    </xf>
    <xf numFmtId="0" fontId="8" fillId="0" borderId="0" xfId="966" applyAlignment="1">
      <alignment horizontal="left" vertical="center"/>
    </xf>
    <xf numFmtId="0" fontId="26" fillId="2" borderId="1" xfId="0" applyFont="1" applyFill="1" applyBorder="1" applyAlignment="1" applyProtection="1">
      <alignment horizontal="left" vertical="center"/>
      <protection locked="0"/>
    </xf>
    <xf numFmtId="0" fontId="28" fillId="0" borderId="1" xfId="0" applyFont="1" applyFill="1" applyBorder="1" applyAlignment="1">
      <alignment horizontal="left" vertical="center"/>
    </xf>
    <xf numFmtId="49" fontId="28" fillId="3" borderId="1" xfId="0" applyNumberFormat="1" applyFont="1" applyFill="1" applyBorder="1" applyAlignment="1">
      <alignment vertical="center" wrapText="1"/>
    </xf>
    <xf numFmtId="0" fontId="55" fillId="2" borderId="1" xfId="0" applyFont="1" applyFill="1" applyBorder="1" applyAlignment="1" applyProtection="1">
      <alignment horizontal="left" vertical="center"/>
    </xf>
    <xf numFmtId="49" fontId="26" fillId="2" borderId="1" xfId="0" applyNumberFormat="1" applyFont="1" applyFill="1" applyBorder="1" applyAlignment="1" applyProtection="1">
      <alignment vertical="center" wrapText="1"/>
    </xf>
    <xf numFmtId="49" fontId="12" fillId="2" borderId="1" xfId="0" applyNumberFormat="1" applyFont="1" applyFill="1" applyBorder="1" applyAlignment="1" applyProtection="1">
      <alignment vertical="center" wrapText="1"/>
    </xf>
    <xf numFmtId="49" fontId="28" fillId="0" borderId="1" xfId="0" applyNumberFormat="1" applyFont="1" applyBorder="1" applyAlignment="1">
      <alignment vertical="center" wrapText="1"/>
    </xf>
    <xf numFmtId="0" fontId="27" fillId="0" borderId="0" xfId="966" applyNumberFormat="1" applyFont="1" applyAlignment="1">
      <alignment horizontal="left" vertical="center"/>
    </xf>
    <xf numFmtId="49" fontId="26" fillId="2" borderId="1" xfId="0" applyNumberFormat="1" applyFont="1" applyFill="1" applyBorder="1" applyAlignment="1" applyProtection="1">
      <alignment horizontal="left" vertical="center"/>
    </xf>
    <xf numFmtId="49" fontId="26" fillId="2" borderId="1" xfId="0" applyNumberFormat="1" applyFont="1" applyFill="1" applyBorder="1" applyAlignment="1" applyProtection="1">
      <alignment horizontal="left" vertical="center" wrapText="1"/>
      <protection locked="0"/>
    </xf>
    <xf numFmtId="0" fontId="8" fillId="0" borderId="0" xfId="966" applyNumberFormat="1" applyFont="1" applyAlignment="1">
      <alignment horizontal="left" vertical="center"/>
    </xf>
    <xf numFmtId="49" fontId="26" fillId="2" borderId="1" xfId="0" applyNumberFormat="1" applyFont="1" applyFill="1" applyBorder="1" applyAlignment="1" applyProtection="1">
      <alignment horizontal="left" vertical="center"/>
      <protection locked="0"/>
    </xf>
    <xf numFmtId="49" fontId="12" fillId="2" borderId="1" xfId="0" applyNumberFormat="1" applyFont="1" applyFill="1" applyBorder="1" applyAlignment="1" applyProtection="1">
      <alignment horizontal="left" vertical="center" wrapText="1"/>
      <protection locked="0"/>
    </xf>
    <xf numFmtId="49" fontId="25" fillId="2" borderId="1" xfId="0" applyNumberFormat="1" applyFont="1" applyFill="1" applyBorder="1" applyAlignment="1" applyProtection="1">
      <alignment horizontal="left" vertical="center" wrapText="1"/>
      <protection locked="0"/>
    </xf>
    <xf numFmtId="0" fontId="25" fillId="0" borderId="1" xfId="0" applyFont="1" applyFill="1" applyBorder="1" applyAlignment="1">
      <alignment horizontal="left" vertical="center"/>
    </xf>
    <xf numFmtId="196" fontId="28" fillId="0" borderId="1" xfId="16" applyNumberFormat="1" applyFont="1" applyFill="1" applyBorder="1" applyAlignment="1" applyProtection="1">
      <alignment vertical="center" wrapText="1"/>
      <protection locked="0"/>
    </xf>
    <xf numFmtId="49" fontId="28" fillId="3" borderId="1" xfId="973" applyNumberFormat="1" applyFont="1" applyFill="1" applyBorder="1" applyAlignment="1" applyProtection="1">
      <alignment horizontal="left" vertical="center"/>
    </xf>
    <xf numFmtId="0" fontId="28" fillId="3" borderId="1" xfId="966" applyFont="1" applyFill="1" applyBorder="1" applyAlignment="1">
      <alignment horizontal="center" vertical="center" wrapText="1"/>
    </xf>
    <xf numFmtId="0" fontId="28" fillId="0" borderId="0" xfId="966" applyFont="1" applyFill="1" applyAlignment="1">
      <alignment horizontal="center" vertical="center" wrapText="1"/>
    </xf>
    <xf numFmtId="0" fontId="8" fillId="3" borderId="0" xfId="965" applyFill="1">
      <alignment vertical="center"/>
    </xf>
    <xf numFmtId="0" fontId="8" fillId="0" borderId="0" xfId="965" applyFill="1">
      <alignment vertical="center"/>
    </xf>
    <xf numFmtId="0" fontId="25" fillId="0" borderId="0" xfId="966" applyFont="1" applyFill="1" applyAlignment="1">
      <alignment horizontal="left" vertical="center"/>
    </xf>
    <xf numFmtId="201" fontId="25" fillId="0" borderId="0" xfId="966" applyNumberFormat="1" applyFont="1" applyFill="1" applyBorder="1" applyAlignment="1">
      <alignment horizontal="right" vertical="center"/>
    </xf>
    <xf numFmtId="201" fontId="28" fillId="0" borderId="8" xfId="966" applyNumberFormat="1" applyFont="1" applyFill="1" applyBorder="1" applyAlignment="1">
      <alignment vertical="center" wrapText="1"/>
    </xf>
    <xf numFmtId="0" fontId="28" fillId="0" borderId="8" xfId="966" applyNumberFormat="1" applyFont="1" applyFill="1" applyBorder="1" applyAlignment="1">
      <alignment horizontal="left" vertical="center"/>
    </xf>
    <xf numFmtId="0" fontId="28" fillId="0" borderId="1" xfId="966" applyNumberFormat="1" applyFont="1" applyFill="1" applyBorder="1" applyAlignment="1">
      <alignment vertical="center" wrapText="1"/>
    </xf>
    <xf numFmtId="0" fontId="25" fillId="0" borderId="1" xfId="966" applyFont="1" applyFill="1" applyBorder="1" applyAlignment="1">
      <alignment horizontal="left" vertical="center" wrapText="1"/>
    </xf>
    <xf numFmtId="0" fontId="25" fillId="3" borderId="8" xfId="966" applyFont="1" applyFill="1" applyBorder="1" applyAlignment="1">
      <alignment horizontal="left" vertical="center"/>
    </xf>
    <xf numFmtId="0" fontId="25" fillId="3" borderId="1" xfId="966" applyFont="1" applyFill="1" applyBorder="1" applyAlignment="1">
      <alignment horizontal="left" vertical="center" wrapText="1"/>
    </xf>
    <xf numFmtId="196" fontId="25" fillId="3" borderId="1" xfId="16" applyNumberFormat="1" applyFont="1" applyFill="1" applyBorder="1" applyAlignment="1">
      <alignment horizontal="right" vertical="center" wrapText="1"/>
    </xf>
    <xf numFmtId="196" fontId="25" fillId="3" borderId="1" xfId="16" applyNumberFormat="1" applyFont="1" applyFill="1" applyBorder="1" applyAlignment="1" applyProtection="1">
      <alignment horizontal="right" vertical="center" wrapText="1"/>
      <protection locked="0"/>
    </xf>
    <xf numFmtId="0" fontId="25" fillId="0" borderId="8" xfId="966" applyFont="1" applyFill="1" applyBorder="1" applyAlignment="1">
      <alignment horizontal="left" vertical="top" wrapText="1"/>
    </xf>
    <xf numFmtId="0" fontId="25" fillId="0" borderId="1" xfId="966" applyNumberFormat="1" applyFont="1" applyFill="1" applyBorder="1" applyAlignment="1">
      <alignment vertical="center" wrapText="1"/>
    </xf>
    <xf numFmtId="0" fontId="28" fillId="0" borderId="8" xfId="966" applyFont="1" applyFill="1" applyBorder="1" applyAlignment="1">
      <alignment horizontal="distributed" vertical="center"/>
    </xf>
    <xf numFmtId="49" fontId="28" fillId="0" borderId="1" xfId="0" applyNumberFormat="1" applyFont="1" applyFill="1" applyBorder="1" applyAlignment="1" applyProtection="1">
      <alignment horizontal="distributed" vertical="center" wrapText="1"/>
    </xf>
    <xf numFmtId="0" fontId="28" fillId="0" borderId="1" xfId="966" applyFont="1" applyFill="1" applyBorder="1" applyAlignment="1">
      <alignment horizontal="left" vertical="center" wrapText="1"/>
    </xf>
    <xf numFmtId="196" fontId="28" fillId="0" borderId="1" xfId="16" applyNumberFormat="1" applyFont="1" applyFill="1" applyBorder="1" applyAlignment="1" applyProtection="1">
      <alignment horizontal="right" vertical="center" wrapText="1"/>
      <protection locked="0"/>
    </xf>
    <xf numFmtId="0" fontId="28" fillId="0" borderId="8" xfId="966" applyNumberFormat="1" applyFont="1" applyFill="1" applyBorder="1" applyAlignment="1" applyProtection="1">
      <alignment horizontal="left" vertical="center"/>
    </xf>
    <xf numFmtId="0" fontId="28" fillId="0" borderId="1" xfId="966" applyNumberFormat="1" applyFont="1" applyFill="1" applyBorder="1" applyAlignment="1" applyProtection="1">
      <alignment vertical="center" wrapText="1"/>
    </xf>
    <xf numFmtId="0" fontId="25" fillId="3" borderId="8" xfId="965" applyFont="1" applyFill="1" applyBorder="1" applyAlignment="1" applyProtection="1">
      <alignment horizontal="left" vertical="center"/>
    </xf>
    <xf numFmtId="0" fontId="25" fillId="3" borderId="1" xfId="965" applyFont="1" applyFill="1" applyBorder="1" applyAlignment="1" applyProtection="1">
      <alignment horizontal="left" vertical="center" wrapText="1"/>
    </xf>
    <xf numFmtId="0" fontId="42" fillId="0" borderId="8" xfId="966" applyFont="1" applyFill="1" applyBorder="1" applyAlignment="1">
      <alignment horizontal="distributed" vertical="center"/>
    </xf>
    <xf numFmtId="0" fontId="28" fillId="0" borderId="1" xfId="966" applyFont="1" applyFill="1" applyBorder="1" applyAlignment="1">
      <alignment horizontal="distributed" vertical="center" wrapText="1" indent="2"/>
    </xf>
    <xf numFmtId="196" fontId="8" fillId="0" borderId="0" xfId="966" applyNumberFormat="1" applyFill="1">
      <alignment vertical="center"/>
    </xf>
    <xf numFmtId="0" fontId="0" fillId="0" borderId="0" xfId="966" applyFont="1" applyFill="1">
      <alignment vertical="center"/>
    </xf>
    <xf numFmtId="201" fontId="28" fillId="0" borderId="15" xfId="966" applyNumberFormat="1" applyFont="1" applyFill="1" applyBorder="1" applyAlignment="1">
      <alignment horizontal="center" vertical="center" wrapText="1"/>
    </xf>
    <xf numFmtId="0" fontId="28" fillId="0" borderId="1" xfId="966" applyFont="1" applyFill="1" applyBorder="1" applyAlignment="1">
      <alignment horizontal="center" vertical="center" wrapText="1"/>
    </xf>
    <xf numFmtId="201" fontId="28" fillId="0" borderId="0" xfId="966" applyNumberFormat="1" applyFont="1" applyFill="1" applyAlignment="1">
      <alignment horizontal="center" vertical="center" wrapText="1"/>
    </xf>
    <xf numFmtId="196" fontId="25" fillId="0" borderId="1" xfId="971" applyNumberFormat="1" applyFont="1" applyFill="1" applyBorder="1" applyAlignment="1" applyProtection="1">
      <alignment vertical="center" wrapText="1"/>
    </xf>
    <xf numFmtId="193" fontId="25" fillId="0" borderId="1" xfId="23" applyNumberFormat="1" applyFont="1" applyFill="1" applyBorder="1" applyAlignment="1" applyProtection="1">
      <alignment horizontal="right" vertical="center" wrapText="1"/>
      <protection locked="0"/>
    </xf>
    <xf numFmtId="49" fontId="25" fillId="0" borderId="1" xfId="971" applyNumberFormat="1" applyFont="1" applyFill="1" applyBorder="1" applyAlignment="1" applyProtection="1">
      <alignment horizontal="left" vertical="center" wrapText="1"/>
    </xf>
    <xf numFmtId="193" fontId="28" fillId="0" borderId="1" xfId="23" applyNumberFormat="1" applyFont="1" applyFill="1" applyBorder="1" applyAlignment="1" applyProtection="1">
      <alignment horizontal="right" vertical="center" wrapText="1"/>
      <protection locked="0"/>
    </xf>
    <xf numFmtId="0" fontId="28" fillId="0" borderId="1" xfId="966" applyFont="1" applyFill="1" applyBorder="1" applyAlignment="1">
      <alignment vertical="center" wrapText="1"/>
    </xf>
    <xf numFmtId="0" fontId="25" fillId="0" borderId="8" xfId="966" applyNumberFormat="1" applyFont="1" applyFill="1" applyBorder="1" applyAlignment="1">
      <alignment horizontal="left" vertical="center"/>
    </xf>
    <xf numFmtId="0" fontId="25" fillId="0" borderId="1" xfId="966" applyNumberFormat="1" applyFont="1" applyFill="1" applyBorder="1" applyAlignment="1">
      <alignment horizontal="left" vertical="center" wrapText="1"/>
    </xf>
    <xf numFmtId="0" fontId="25" fillId="0" borderId="8" xfId="965" applyFont="1" applyFill="1" applyBorder="1" applyAlignment="1">
      <alignment horizontal="left" vertical="center"/>
    </xf>
    <xf numFmtId="0" fontId="28" fillId="0" borderId="1" xfId="966" applyNumberFormat="1" applyFont="1" applyFill="1" applyBorder="1" applyAlignment="1">
      <alignment horizontal="left" vertical="center" wrapText="1"/>
    </xf>
    <xf numFmtId="196" fontId="0" fillId="0" borderId="0" xfId="0" applyNumberFormat="1" applyFill="1" applyAlignment="1"/>
    <xf numFmtId="0" fontId="56" fillId="0" borderId="0" xfId="966" applyFont="1" applyFill="1">
      <alignment vertical="center"/>
    </xf>
    <xf numFmtId="3" fontId="8" fillId="0" borderId="0" xfId="966" applyNumberFormat="1" applyFill="1">
      <alignment vertical="center"/>
    </xf>
    <xf numFmtId="0" fontId="28" fillId="3" borderId="0" xfId="966" applyFont="1" applyFill="1" applyAlignment="1" applyProtection="1">
      <alignment horizontal="center" vertical="center" wrapText="1"/>
    </xf>
    <xf numFmtId="0" fontId="25" fillId="3" borderId="0" xfId="966" applyFont="1" applyFill="1" applyProtection="1">
      <alignment vertical="center"/>
    </xf>
    <xf numFmtId="0" fontId="8" fillId="3" borderId="0" xfId="965" applyFill="1" applyProtection="1">
      <alignment vertical="center"/>
    </xf>
    <xf numFmtId="201" fontId="8" fillId="3" borderId="0" xfId="966" applyNumberFormat="1" applyFill="1" applyProtection="1">
      <alignment vertical="center"/>
    </xf>
    <xf numFmtId="0" fontId="0" fillId="0" borderId="0" xfId="0" applyAlignment="1" applyProtection="1"/>
    <xf numFmtId="0" fontId="57" fillId="3" borderId="0" xfId="966" applyFont="1" applyFill="1" applyProtection="1">
      <alignment vertical="center"/>
    </xf>
    <xf numFmtId="0" fontId="0" fillId="0" borderId="0" xfId="0" applyFill="1" applyAlignment="1" applyProtection="1"/>
    <xf numFmtId="0" fontId="25" fillId="0" borderId="0" xfId="966" applyFont="1" applyFill="1" applyAlignment="1" applyProtection="1">
      <alignment horizontal="left" vertical="center"/>
    </xf>
    <xf numFmtId="0" fontId="47" fillId="0" borderId="0" xfId="966" applyFont="1" applyFill="1" applyProtection="1">
      <alignment vertical="center"/>
    </xf>
    <xf numFmtId="0" fontId="28" fillId="0" borderId="1" xfId="966" applyFont="1" applyFill="1" applyBorder="1" applyAlignment="1" applyProtection="1">
      <alignment horizontal="center" vertical="center" wrapText="1"/>
    </xf>
    <xf numFmtId="201" fontId="28" fillId="0" borderId="0" xfId="966" applyNumberFormat="1" applyFont="1" applyFill="1" applyAlignment="1" applyProtection="1">
      <alignment horizontal="center" vertical="center" wrapText="1"/>
    </xf>
    <xf numFmtId="0" fontId="33" fillId="0" borderId="0" xfId="965" applyFont="1" applyFill="1" applyAlignment="1" applyProtection="1">
      <alignment horizontal="center" vertical="center"/>
    </xf>
    <xf numFmtId="0" fontId="25" fillId="0" borderId="8" xfId="966" applyFont="1" applyFill="1" applyBorder="1" applyAlignment="1" applyProtection="1">
      <alignment horizontal="left" vertical="top" wrapText="1"/>
    </xf>
    <xf numFmtId="0" fontId="25" fillId="0" borderId="1" xfId="966" applyNumberFormat="1" applyFont="1" applyFill="1" applyBorder="1" applyAlignment="1" applyProtection="1">
      <alignment vertical="center" wrapText="1"/>
    </xf>
    <xf numFmtId="0" fontId="28" fillId="0" borderId="8" xfId="966" applyFont="1" applyFill="1" applyBorder="1" applyAlignment="1" applyProtection="1">
      <alignment horizontal="distributed" vertical="center"/>
    </xf>
    <xf numFmtId="0" fontId="25" fillId="0" borderId="8" xfId="965" applyFont="1" applyFill="1" applyBorder="1" applyAlignment="1" applyProtection="1">
      <alignment horizontal="left" vertical="center"/>
    </xf>
    <xf numFmtId="0" fontId="42" fillId="0" borderId="8" xfId="966" applyFont="1" applyFill="1" applyBorder="1" applyAlignment="1" applyProtection="1">
      <alignment horizontal="distributed" vertical="center"/>
    </xf>
    <xf numFmtId="0" fontId="28" fillId="0" borderId="1" xfId="966" applyNumberFormat="1" applyFont="1" applyFill="1" applyBorder="1" applyAlignment="1" applyProtection="1">
      <alignment horizontal="distributed" vertical="center"/>
    </xf>
    <xf numFmtId="3" fontId="8" fillId="3" borderId="0" xfId="966" applyNumberFormat="1" applyFill="1" applyProtection="1">
      <alignment vertical="center"/>
    </xf>
    <xf numFmtId="0" fontId="58" fillId="0" borderId="0" xfId="715" applyAlignment="1"/>
    <xf numFmtId="0" fontId="58" fillId="0" borderId="0" xfId="715" applyBorder="1" applyAlignment="1"/>
    <xf numFmtId="0" fontId="58" fillId="0" borderId="0" xfId="715" applyAlignment="1">
      <alignment vertical="center"/>
    </xf>
    <xf numFmtId="0" fontId="58" fillId="0" borderId="0" xfId="715" applyAlignment="1">
      <alignment wrapText="1"/>
    </xf>
    <xf numFmtId="0" fontId="61" fillId="0" borderId="0" xfId="715" applyFont="1" applyAlignment="1">
      <alignment horizontal="center" vertical="center" wrapText="1"/>
    </xf>
    <xf numFmtId="0" fontId="61" fillId="0" borderId="0" xfId="715" applyFont="1" applyAlignment="1">
      <alignment horizontal="center" vertical="center"/>
    </xf>
    <xf numFmtId="0" fontId="25" fillId="0" borderId="8" xfId="966" quotePrefix="1" applyFont="1" applyFill="1" applyBorder="1" applyAlignment="1" applyProtection="1">
      <alignment horizontal="left" vertical="center"/>
    </xf>
    <xf numFmtId="0" fontId="25" fillId="3" borderId="8" xfId="966" quotePrefix="1" applyFont="1" applyFill="1" applyBorder="1" applyAlignment="1">
      <alignment horizontal="left" vertical="center"/>
    </xf>
    <xf numFmtId="0" fontId="62" fillId="0" borderId="0" xfId="715" applyFont="1" applyAlignment="1">
      <alignment horizontal="left" wrapText="1"/>
    </xf>
    <xf numFmtId="0" fontId="62" fillId="0" borderId="0" xfId="715" applyFont="1" applyAlignment="1">
      <alignment horizontal="left"/>
    </xf>
    <xf numFmtId="0" fontId="62" fillId="0" borderId="0" xfId="715" applyFont="1" applyAlignment="1">
      <alignment horizontal="left" vertical="center" wrapText="1"/>
    </xf>
    <xf numFmtId="0" fontId="61" fillId="0" borderId="0" xfId="715" applyFont="1" applyAlignment="1">
      <alignment horizontal="center" vertical="center" wrapText="1"/>
    </xf>
    <xf numFmtId="0" fontId="61" fillId="0" borderId="0" xfId="715" applyFont="1" applyAlignment="1">
      <alignment horizontal="center" vertical="center"/>
    </xf>
    <xf numFmtId="0" fontId="59" fillId="0" borderId="0" xfId="715" applyFont="1" applyBorder="1" applyAlignment="1">
      <alignment horizontal="center" vertical="center" wrapText="1"/>
    </xf>
    <xf numFmtId="0" fontId="59" fillId="0" borderId="0" xfId="715" applyFont="1" applyBorder="1" applyAlignment="1">
      <alignment horizontal="center" wrapText="1"/>
    </xf>
    <xf numFmtId="0" fontId="60" fillId="0" borderId="0" xfId="715" applyFont="1" applyAlignment="1">
      <alignment horizontal="center" wrapText="1"/>
    </xf>
    <xf numFmtId="0" fontId="60" fillId="0" borderId="0" xfId="715" applyFont="1" applyAlignment="1">
      <alignment horizontal="center"/>
    </xf>
    <xf numFmtId="0" fontId="2" fillId="0" borderId="0" xfId="966" applyFont="1" applyFill="1" applyAlignment="1" applyProtection="1">
      <alignment horizontal="center" vertical="center"/>
    </xf>
    <xf numFmtId="0" fontId="2" fillId="0" borderId="0" xfId="966" applyFont="1" applyFill="1" applyAlignment="1">
      <alignment horizontal="center" vertical="center"/>
    </xf>
    <xf numFmtId="0" fontId="2" fillId="3" borderId="0" xfId="966" applyFont="1" applyFill="1" applyAlignment="1">
      <alignment horizontal="center" vertical="center"/>
    </xf>
    <xf numFmtId="0" fontId="11" fillId="2" borderId="0" xfId="715" applyFont="1" applyFill="1" applyBorder="1" applyAlignment="1">
      <alignment horizontal="center" vertical="center"/>
    </xf>
    <xf numFmtId="0" fontId="45" fillId="0" borderId="0" xfId="715" applyFont="1" applyAlignment="1">
      <alignment horizontal="center" vertical="center"/>
    </xf>
    <xf numFmtId="0" fontId="33" fillId="0" borderId="8" xfId="871" applyFont="1" applyFill="1" applyBorder="1" applyAlignment="1">
      <alignment horizontal="left" vertical="center" wrapText="1"/>
    </xf>
    <xf numFmtId="0" fontId="33" fillId="0" borderId="10" xfId="871" applyFont="1" applyFill="1" applyBorder="1" applyAlignment="1">
      <alignment horizontal="left" vertical="center" wrapText="1"/>
    </xf>
    <xf numFmtId="0" fontId="11" fillId="0" borderId="0" xfId="788" applyFont="1" applyAlignment="1">
      <alignment horizontal="center" vertical="center" shrinkToFit="1"/>
    </xf>
    <xf numFmtId="0" fontId="33" fillId="0" borderId="9" xfId="871" applyFont="1" applyFill="1" applyBorder="1" applyAlignment="1">
      <alignment horizontal="left" vertical="center" wrapText="1"/>
    </xf>
    <xf numFmtId="0" fontId="49" fillId="0" borderId="0" xfId="0" applyFont="1" applyFill="1" applyBorder="1" applyAlignment="1">
      <alignment horizontal="center" vertical="center"/>
    </xf>
    <xf numFmtId="0" fontId="28" fillId="0" borderId="8" xfId="970" applyFont="1" applyBorder="1" applyAlignment="1">
      <alignment horizontal="center" vertical="center"/>
    </xf>
    <xf numFmtId="0" fontId="28" fillId="0" borderId="10" xfId="970" applyFont="1" applyBorder="1" applyAlignment="1">
      <alignment horizontal="center" vertical="center"/>
    </xf>
    <xf numFmtId="0" fontId="51" fillId="0" borderId="0" xfId="0" applyFont="1" applyFill="1" applyBorder="1" applyAlignment="1">
      <alignment horizontal="left" vertical="top" wrapText="1"/>
    </xf>
    <xf numFmtId="43" fontId="51" fillId="0" borderId="0" xfId="16" applyFont="1" applyFill="1" applyBorder="1" applyAlignment="1">
      <alignment horizontal="left" vertical="top" wrapText="1"/>
    </xf>
    <xf numFmtId="0" fontId="28" fillId="0" borderId="13" xfId="970" applyFont="1" applyBorder="1" applyAlignment="1">
      <alignment horizontal="center" vertical="center"/>
    </xf>
    <xf numFmtId="0" fontId="28" fillId="0" borderId="14" xfId="970" applyFont="1" applyBorder="1" applyAlignment="1">
      <alignment horizontal="center" vertical="center"/>
    </xf>
    <xf numFmtId="0" fontId="45" fillId="0" borderId="0" xfId="715" applyFont="1" applyFill="1" applyAlignment="1">
      <alignment horizontal="center" vertical="center"/>
    </xf>
    <xf numFmtId="0" fontId="26" fillId="0" borderId="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11" fillId="0" borderId="0" xfId="787" applyFont="1" applyFill="1" applyAlignment="1">
      <alignment horizontal="center" vertical="center" shrinkToFit="1"/>
    </xf>
    <xf numFmtId="0" fontId="11" fillId="3" borderId="0" xfId="787" applyFont="1" applyFill="1" applyAlignment="1">
      <alignment horizontal="center" vertical="center" shrinkToFit="1"/>
    </xf>
    <xf numFmtId="0" fontId="11" fillId="0" borderId="0" xfId="787" applyFont="1" applyAlignment="1">
      <alignment horizontal="center" vertical="center" shrinkToFit="1"/>
    </xf>
    <xf numFmtId="0" fontId="37" fillId="2" borderId="0" xfId="787" applyFont="1" applyFill="1" applyAlignment="1">
      <alignment horizontal="center" vertical="center" shrinkToFit="1"/>
    </xf>
    <xf numFmtId="0" fontId="34" fillId="0" borderId="0" xfId="788" applyFont="1" applyAlignment="1">
      <alignment horizontal="center" vertical="center" shrinkToFit="1"/>
    </xf>
    <xf numFmtId="0" fontId="25" fillId="0" borderId="6" xfId="966" applyFont="1" applyFill="1" applyBorder="1" applyAlignment="1">
      <alignment horizontal="left" vertical="center"/>
    </xf>
    <xf numFmtId="0" fontId="25" fillId="0" borderId="7" xfId="966" applyFont="1" applyFill="1" applyBorder="1" applyAlignment="1">
      <alignment horizontal="left" vertical="center"/>
    </xf>
    <xf numFmtId="0" fontId="25" fillId="0" borderId="6" xfId="966" applyFont="1" applyBorder="1" applyAlignment="1">
      <alignment horizontal="left" vertical="center"/>
    </xf>
    <xf numFmtId="0" fontId="25" fillId="0" borderId="7" xfId="966" applyFont="1" applyBorder="1" applyAlignment="1">
      <alignment horizontal="left" vertical="center"/>
    </xf>
    <xf numFmtId="0" fontId="29" fillId="0" borderId="0" xfId="736" applyNumberFormat="1" applyFont="1" applyFill="1" applyAlignment="1" applyProtection="1">
      <alignment horizontal="center" vertical="center" wrapText="1"/>
    </xf>
    <xf numFmtId="0" fontId="29" fillId="0" borderId="0" xfId="499" applyNumberFormat="1" applyFont="1" applyFill="1" applyAlignment="1" applyProtection="1">
      <alignment horizontal="center" vertical="center" wrapText="1"/>
    </xf>
    <xf numFmtId="0" fontId="29" fillId="0" borderId="0" xfId="699" applyNumberFormat="1" applyFont="1" applyFill="1" applyAlignment="1" applyProtection="1">
      <alignment horizontal="center" vertical="center" wrapText="1"/>
    </xf>
    <xf numFmtId="0" fontId="29" fillId="0" borderId="0" xfId="699" applyNumberFormat="1" applyFont="1" applyFill="1" applyAlignment="1" applyProtection="1">
      <alignment horizontal="right" vertical="center" wrapText="1"/>
    </xf>
    <xf numFmtId="0" fontId="22" fillId="0" borderId="0" xfId="0" applyFont="1" applyFill="1" applyBorder="1" applyAlignment="1">
      <alignment vertical="center" wrapText="1"/>
    </xf>
    <xf numFmtId="0" fontId="28" fillId="0" borderId="1" xfId="0" applyFont="1" applyFill="1" applyBorder="1" applyAlignment="1">
      <alignment horizontal="center" vertical="center" wrapText="1"/>
    </xf>
    <xf numFmtId="0" fontId="2" fillId="0" borderId="0" xfId="699" applyNumberFormat="1" applyFont="1" applyFill="1" applyAlignment="1" applyProtection="1">
      <alignment horizontal="center" vertical="center" wrapText="1"/>
    </xf>
    <xf numFmtId="0" fontId="19" fillId="0" borderId="0" xfId="0" applyFont="1" applyFill="1" applyBorder="1" applyAlignment="1">
      <alignment horizontal="right" vertical="center" wrapText="1"/>
    </xf>
    <xf numFmtId="0" fontId="2"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19" fillId="0" borderId="0" xfId="0" applyFont="1" applyFill="1" applyBorder="1" applyAlignment="1">
      <alignment vertical="center" wrapText="1"/>
    </xf>
    <xf numFmtId="0" fontId="20" fillId="0" borderId="1" xfId="0" applyFont="1" applyFill="1" applyBorder="1" applyAlignment="1">
      <alignment horizontal="left" vertical="center"/>
    </xf>
    <xf numFmtId="0" fontId="21" fillId="0" borderId="1" xfId="0" applyFont="1" applyFill="1" applyBorder="1" applyAlignment="1">
      <alignment horizontal="left" vertical="center"/>
    </xf>
    <xf numFmtId="0" fontId="2" fillId="0" borderId="0" xfId="0" applyFont="1" applyFill="1" applyBorder="1" applyAlignment="1">
      <alignment horizontal="center" vertical="center"/>
    </xf>
    <xf numFmtId="0" fontId="21" fillId="0" borderId="0" xfId="0" applyFont="1" applyFill="1" applyBorder="1" applyAlignment="1">
      <alignment horizontal="right" vertical="center"/>
    </xf>
    <xf numFmtId="0" fontId="21" fillId="0" borderId="0" xfId="0" applyFont="1" applyFill="1" applyBorder="1" applyAlignment="1">
      <alignment horizontal="right" vertical="center" wrapText="1"/>
    </xf>
    <xf numFmtId="0" fontId="20" fillId="0" borderId="1" xfId="0" applyFont="1" applyFill="1" applyBorder="1" applyAlignment="1">
      <alignment horizontal="center" vertical="center"/>
    </xf>
    <xf numFmtId="0" fontId="18" fillId="0" borderId="0" xfId="0" applyFont="1" applyFill="1" applyBorder="1" applyAlignment="1">
      <alignment horizontal="center" vertical="center"/>
    </xf>
    <xf numFmtId="0" fontId="19" fillId="0" borderId="0" xfId="0" applyFont="1" applyFill="1" applyBorder="1" applyAlignment="1">
      <alignment horizontal="right" vertical="center"/>
    </xf>
    <xf numFmtId="0" fontId="21" fillId="0" borderId="1" xfId="0" applyFont="1" applyFill="1" applyBorder="1" applyAlignment="1">
      <alignment horizontal="center" vertical="center" wrapText="1"/>
    </xf>
    <xf numFmtId="177" fontId="21" fillId="0" borderId="1" xfId="0" applyNumberFormat="1" applyFont="1" applyFill="1" applyBorder="1" applyAlignment="1">
      <alignment horizontal="left" vertical="center" wrapText="1"/>
    </xf>
    <xf numFmtId="177" fontId="21" fillId="0" borderId="1" xfId="0" applyNumberFormat="1" applyFont="1" applyFill="1" applyBorder="1" applyAlignment="1">
      <alignment horizontal="center" vertical="center" wrapText="1"/>
    </xf>
    <xf numFmtId="0" fontId="11" fillId="0" borderId="0" xfId="178" applyNumberFormat="1" applyFont="1" applyFill="1" applyBorder="1" applyAlignment="1" applyProtection="1">
      <alignment horizontal="center" vertical="center"/>
    </xf>
    <xf numFmtId="0" fontId="14" fillId="0" borderId="2" xfId="446" applyFont="1" applyFill="1" applyBorder="1" applyAlignment="1" applyProtection="1">
      <alignment horizontal="center" vertical="center" wrapText="1"/>
    </xf>
    <xf numFmtId="0" fontId="14" fillId="0" borderId="4" xfId="446" applyFont="1" applyFill="1" applyBorder="1" applyAlignment="1" applyProtection="1">
      <alignment horizontal="center" vertical="center"/>
    </xf>
    <xf numFmtId="0" fontId="14" fillId="0" borderId="5" xfId="446" applyFont="1" applyFill="1" applyBorder="1" applyAlignment="1" applyProtection="1">
      <alignment horizontal="center" vertical="center"/>
    </xf>
    <xf numFmtId="0" fontId="14" fillId="0" borderId="4" xfId="446" applyFont="1" applyFill="1" applyBorder="1" applyAlignment="1" applyProtection="1">
      <alignment horizontal="center" vertical="center" wrapText="1"/>
    </xf>
    <xf numFmtId="0" fontId="14" fillId="0" borderId="5" xfId="446" applyFont="1" applyFill="1" applyBorder="1" applyAlignment="1" applyProtection="1">
      <alignment horizontal="center" vertical="center" wrapText="1"/>
    </xf>
    <xf numFmtId="0" fontId="14" fillId="0" borderId="2" xfId="446" applyFont="1" applyFill="1" applyBorder="1" applyAlignment="1" applyProtection="1">
      <alignment vertical="center" wrapText="1"/>
    </xf>
    <xf numFmtId="0" fontId="14" fillId="0" borderId="4" xfId="446" applyFont="1" applyFill="1" applyBorder="1" applyAlignment="1" applyProtection="1">
      <alignment vertical="center"/>
    </xf>
    <xf numFmtId="0" fontId="14" fillId="0" borderId="5" xfId="446" applyFont="1" applyFill="1" applyBorder="1" applyAlignment="1" applyProtection="1">
      <alignment vertical="center"/>
    </xf>
    <xf numFmtId="0" fontId="2" fillId="0" borderId="0" xfId="965" applyFont="1" applyFill="1" applyBorder="1" applyAlignment="1">
      <alignment horizontal="center" vertical="center"/>
    </xf>
  </cellXfs>
  <cellStyles count="1283">
    <cellStyle name="_20100326高清市院遂宁检察院1080P配置清单26日改" xfId="49"/>
    <cellStyle name="_Book1" xfId="82"/>
    <cellStyle name="_Book1_1" xfId="41"/>
    <cellStyle name="_Book1_2" xfId="85"/>
    <cellStyle name="_Book1_2 2" xfId="12"/>
    <cellStyle name="_Book1_2 2 2" xfId="64"/>
    <cellStyle name="_Book1_2 2 2 2" xfId="74"/>
    <cellStyle name="_Book1_2 2 3" xfId="68"/>
    <cellStyle name="_Book1_2 3" xfId="26"/>
    <cellStyle name="_Book1_2 3 2" xfId="87"/>
    <cellStyle name="_Book1_2 4" xfId="88"/>
    <cellStyle name="_Book1_3" xfId="91"/>
    <cellStyle name="_Book1_3 2" xfId="80"/>
    <cellStyle name="_ET_STYLE_NoName_00_" xfId="39"/>
    <cellStyle name="_ET_STYLE_NoName_00__Book1" xfId="30"/>
    <cellStyle name="_ET_STYLE_NoName_00__Book1_1" xfId="93"/>
    <cellStyle name="_ET_STYLE_NoName_00__Book1_1 2" xfId="94"/>
    <cellStyle name="_ET_STYLE_NoName_00__Book1_1 2 2" xfId="95"/>
    <cellStyle name="_ET_STYLE_NoName_00__Book1_1 2 2 2" xfId="5"/>
    <cellStyle name="_ET_STYLE_NoName_00__Book1_1 2 3" xfId="96"/>
    <cellStyle name="_ET_STYLE_NoName_00__Book1_1 3" xfId="100"/>
    <cellStyle name="_ET_STYLE_NoName_00__Book1_1 3 2" xfId="103"/>
    <cellStyle name="_ET_STYLE_NoName_00__Book1_1 4" xfId="104"/>
    <cellStyle name="_ET_STYLE_NoName_00__Sheet3" xfId="32"/>
    <cellStyle name="_关闭破产企业已移交地方管理中小学校退休教师情况明细表(1)" xfId="106"/>
    <cellStyle name="_弱电系统设备配置报价清单" xfId="77"/>
    <cellStyle name="0,0_x000d__x000a_NA_x000d__x000a_" xfId="47"/>
    <cellStyle name="0,0_x005f_x000d__x005f_x000a_NA_x005f_x000d__x005f_x000a_" xfId="107"/>
    <cellStyle name="20% - 强调文字颜色 1 2" xfId="108"/>
    <cellStyle name="20% - 强调文字颜色 1 2 2" xfId="109"/>
    <cellStyle name="20% - 强调文字颜色 1 3" xfId="111"/>
    <cellStyle name="20% - 强调文字颜色 2 2" xfId="113"/>
    <cellStyle name="20% - 强调文字颜色 2 2 2" xfId="114"/>
    <cellStyle name="20% - 强调文字颜色 2 3" xfId="116"/>
    <cellStyle name="20% - 强调文字颜色 3 2" xfId="118"/>
    <cellStyle name="20% - 强调文字颜色 3 2 2" xfId="119"/>
    <cellStyle name="20% - 强调文字颜色 3 3" xfId="58"/>
    <cellStyle name="20% - 强调文字颜色 4 2" xfId="122"/>
    <cellStyle name="20% - 强调文字颜色 4 2 2" xfId="124"/>
    <cellStyle name="20% - 强调文字颜色 4 3" xfId="127"/>
    <cellStyle name="20% - 强调文字颜色 5 2" xfId="128"/>
    <cellStyle name="20% - 强调文字颜色 5 2 2" xfId="129"/>
    <cellStyle name="20% - 强调文字颜色 5 3" xfId="130"/>
    <cellStyle name="20% - 强调文字颜色 6 2" xfId="131"/>
    <cellStyle name="20% - 强调文字颜色 6 2 2" xfId="132"/>
    <cellStyle name="20% - 强调文字颜色 6 3" xfId="134"/>
    <cellStyle name="40% - 强调文字颜色 1 2" xfId="135"/>
    <cellStyle name="40% - 强调文字颜色 1 2 2" xfId="136"/>
    <cellStyle name="40% - 强调文字颜色 1 3" xfId="139"/>
    <cellStyle name="40% - 强调文字颜色 2 2" xfId="140"/>
    <cellStyle name="40% - 强调文字颜色 2 2 2" xfId="141"/>
    <cellStyle name="40% - 强调文字颜色 2 3" xfId="142"/>
    <cellStyle name="40% - 强调文字颜色 3 2" xfId="143"/>
    <cellStyle name="40% - 强调文字颜色 3 2 2" xfId="144"/>
    <cellStyle name="40% - 强调文字颜色 3 3" xfId="145"/>
    <cellStyle name="40% - 强调文字颜色 4 2" xfId="54"/>
    <cellStyle name="40% - 强调文字颜色 4 2 2" xfId="146"/>
    <cellStyle name="40% - 强调文字颜色 4 3" xfId="148"/>
    <cellStyle name="40% - 强调文字颜色 5 2" xfId="150"/>
    <cellStyle name="40% - 强调文字颜色 5 2 2" xfId="152"/>
    <cellStyle name="40% - 强调文字颜色 5 3" xfId="154"/>
    <cellStyle name="40% - 强调文字颜色 6 2" xfId="159"/>
    <cellStyle name="40% - 强调文字颜色 6 2 2" xfId="163"/>
    <cellStyle name="40% - 强调文字颜色 6 3" xfId="165"/>
    <cellStyle name="60% - 强调文字颜色 1 2" xfId="168"/>
    <cellStyle name="60% - 强调文字颜色 1 2 2" xfId="169"/>
    <cellStyle name="60% - 强调文字颜色 1 2 2 2" xfId="172"/>
    <cellStyle name="60% - 强调文字颜色 1 2 3" xfId="174"/>
    <cellStyle name="60% - 强调文字颜色 1 3" xfId="175"/>
    <cellStyle name="60% - 强调文字颜色 1 3 2" xfId="176"/>
    <cellStyle name="60% - 强调文字颜色 2 2" xfId="180"/>
    <cellStyle name="60% - 强调文字颜色 2 2 2" xfId="40"/>
    <cellStyle name="60% - 强调文字颜色 2 2 2 2" xfId="48"/>
    <cellStyle name="60% - 强调文字颜色 2 2 3" xfId="182"/>
    <cellStyle name="60% - 强调文字颜色 2 3" xfId="31"/>
    <cellStyle name="60% - 强调文字颜色 2 3 2" xfId="184"/>
    <cellStyle name="60% - 强调文字颜色 3 2" xfId="186"/>
    <cellStyle name="60% - 强调文字颜色 3 2 2" xfId="187"/>
    <cellStyle name="60% - 强调文字颜色 3 2 2 2" xfId="115"/>
    <cellStyle name="60% - 强调文字颜色 3 2 3" xfId="188"/>
    <cellStyle name="60% - 强调文字颜色 3 3" xfId="190"/>
    <cellStyle name="60% - 强调文字颜色 3 3 2" xfId="192"/>
    <cellStyle name="60% - 强调文字颜色 4 2" xfId="194"/>
    <cellStyle name="60% - 强调文字颜色 4 2 2" xfId="195"/>
    <cellStyle name="60% - 强调文字颜色 4 2 2 2" xfId="29"/>
    <cellStyle name="60% - 强调文字颜色 4 2 3" xfId="57"/>
    <cellStyle name="60% - 强调文字颜色 4 3" xfId="151"/>
    <cellStyle name="60% - 强调文字颜色 4 3 2" xfId="198"/>
    <cellStyle name="60% - 强调文字颜色 5 2" xfId="200"/>
    <cellStyle name="60% - 强调文字颜色 5 2 2" xfId="201"/>
    <cellStyle name="60% - 强调文字颜色 5 2 2 2" xfId="72"/>
    <cellStyle name="60% - 强调文字颜色 5 2 3" xfId="203"/>
    <cellStyle name="60% - 强调文字颜色 5 3" xfId="204"/>
    <cellStyle name="60% - 强调文字颜色 5 3 2" xfId="206"/>
    <cellStyle name="60% - 强调文字颜色 6 2" xfId="207"/>
    <cellStyle name="60% - 强调文字颜色 6 2 2" xfId="210"/>
    <cellStyle name="60% - 强调文字颜色 6 2 2 2" xfId="212"/>
    <cellStyle name="60% - 强调文字颜色 6 2 3" xfId="213"/>
    <cellStyle name="60% - 强调文字颜色 6 3" xfId="214"/>
    <cellStyle name="60% - 强调文字颜色 6 3 2" xfId="22"/>
    <cellStyle name="6mal" xfId="215"/>
    <cellStyle name="Accent1" xfId="137"/>
    <cellStyle name="Accent1 - 20%" xfId="218"/>
    <cellStyle name="Accent1 - 20% 2" xfId="112"/>
    <cellStyle name="Accent1 - 20% 2 2" xfId="220"/>
    <cellStyle name="Accent1 - 20% 3" xfId="221"/>
    <cellStyle name="Accent1 - 40%" xfId="224"/>
    <cellStyle name="Accent1 - 40% 2" xfId="225"/>
    <cellStyle name="Accent1 - 40% 2 2" xfId="226"/>
    <cellStyle name="Accent1 - 40% 3" xfId="228"/>
    <cellStyle name="Accent1 - 60%" xfId="229"/>
    <cellStyle name="Accent1 - 60% 2" xfId="231"/>
    <cellStyle name="Accent1 - 60% 2 2" xfId="43"/>
    <cellStyle name="Accent1 - 60% 3" xfId="233"/>
    <cellStyle name="Accent1 2" xfId="234"/>
    <cellStyle name="Accent1 2 2" xfId="236"/>
    <cellStyle name="Accent1 3" xfId="238"/>
    <cellStyle name="Accent1 3 2" xfId="239"/>
    <cellStyle name="Accent1 4" xfId="102"/>
    <cellStyle name="Accent1 4 2" xfId="90"/>
    <cellStyle name="Accent1 5" xfId="9"/>
    <cellStyle name="Accent1 5 2" xfId="240"/>
    <cellStyle name="Accent1 6" xfId="243"/>
    <cellStyle name="Accent1 7" xfId="245"/>
    <cellStyle name="Accent1 8" xfId="248"/>
    <cellStyle name="Accent1 9" xfId="250"/>
    <cellStyle name="Accent2" xfId="253"/>
    <cellStyle name="Accent2 - 20%" xfId="84"/>
    <cellStyle name="Accent2 - 20% 2" xfId="11"/>
    <cellStyle name="Accent2 - 20% 2 2" xfId="62"/>
    <cellStyle name="Accent2 - 20% 3" xfId="25"/>
    <cellStyle name="Accent2 - 40%" xfId="14"/>
    <cellStyle name="Accent2 - 40% 2" xfId="65"/>
    <cellStyle name="Accent2 - 40% 2 2" xfId="255"/>
    <cellStyle name="Accent2 - 40% 3" xfId="71"/>
    <cellStyle name="Accent2 - 60%" xfId="20"/>
    <cellStyle name="Accent2 - 60% 2" xfId="256"/>
    <cellStyle name="Accent2 - 60% 2 2" xfId="258"/>
    <cellStyle name="Accent2 - 60% 3" xfId="259"/>
    <cellStyle name="Accent2 2" xfId="260"/>
    <cellStyle name="Accent2 2 2" xfId="262"/>
    <cellStyle name="Accent2 3" xfId="263"/>
    <cellStyle name="Accent2 3 2" xfId="264"/>
    <cellStyle name="Accent2 4" xfId="265"/>
    <cellStyle name="Accent2 4 2" xfId="266"/>
    <cellStyle name="Accent2 5" xfId="162"/>
    <cellStyle name="Accent2 5 2" xfId="268"/>
    <cellStyle name="Accent2 6" xfId="273"/>
    <cellStyle name="Accent2 7" xfId="274"/>
    <cellStyle name="Accent2 8" xfId="275"/>
    <cellStyle name="Accent2 9" xfId="276"/>
    <cellStyle name="Accent3" xfId="277"/>
    <cellStyle name="Accent3 - 20%" xfId="280"/>
    <cellStyle name="Accent3 - 20% 2" xfId="285"/>
    <cellStyle name="Accent3 - 20% 2 2" xfId="289"/>
    <cellStyle name="Accent3 - 20% 3" xfId="291"/>
    <cellStyle name="Accent3 - 40%" xfId="294"/>
    <cellStyle name="Accent3 - 40% 2" xfId="295"/>
    <cellStyle name="Accent3 - 40% 2 2" xfId="296"/>
    <cellStyle name="Accent3 - 40% 3" xfId="301"/>
    <cellStyle name="Accent3 - 60%" xfId="303"/>
    <cellStyle name="Accent3 - 60% 2" xfId="305"/>
    <cellStyle name="Accent3 - 60% 2 2" xfId="307"/>
    <cellStyle name="Accent3 - 60% 3" xfId="308"/>
    <cellStyle name="Accent3 2" xfId="309"/>
    <cellStyle name="Accent3 2 2" xfId="311"/>
    <cellStyle name="Accent3 3" xfId="312"/>
    <cellStyle name="Accent3 3 2" xfId="313"/>
    <cellStyle name="Accent3 4" xfId="314"/>
    <cellStyle name="Accent3 4 2" xfId="35"/>
    <cellStyle name="Accent3 5" xfId="315"/>
    <cellStyle name="Accent3 5 2" xfId="316"/>
    <cellStyle name="Accent3 6" xfId="319"/>
    <cellStyle name="Accent3 7" xfId="320"/>
    <cellStyle name="Accent3 8" xfId="321"/>
    <cellStyle name="Accent3 9" xfId="323"/>
    <cellStyle name="Accent4" xfId="324"/>
    <cellStyle name="Accent4 - 20%" xfId="326"/>
    <cellStyle name="Accent4 - 20% 2" xfId="328"/>
    <cellStyle name="Accent4 - 20% 2 2" xfId="330"/>
    <cellStyle name="Accent4 - 20% 3" xfId="333"/>
    <cellStyle name="Accent4 - 40%" xfId="335"/>
    <cellStyle name="Accent4 - 40% 2" xfId="338"/>
    <cellStyle name="Accent4 - 40% 2 2" xfId="341"/>
    <cellStyle name="Accent4 - 40% 3" xfId="342"/>
    <cellStyle name="Accent4 - 60%" xfId="297"/>
    <cellStyle name="Accent4 - 60% 2" xfId="343"/>
    <cellStyle name="Accent4 - 60% 2 2" xfId="344"/>
    <cellStyle name="Accent4 - 60% 3" xfId="345"/>
    <cellStyle name="Accent4 2" xfId="348"/>
    <cellStyle name="Accent4 2 2" xfId="51"/>
    <cellStyle name="Accent4 3" xfId="350"/>
    <cellStyle name="Accent4 3 2" xfId="293"/>
    <cellStyle name="Accent4 4" xfId="351"/>
    <cellStyle name="Accent4 4 2" xfId="352"/>
    <cellStyle name="Accent4 5" xfId="28"/>
    <cellStyle name="Accent4 5 2" xfId="302"/>
    <cellStyle name="Accent4 6" xfId="356"/>
    <cellStyle name="Accent4 7" xfId="359"/>
    <cellStyle name="Accent4 8" xfId="361"/>
    <cellStyle name="Accent4 9" xfId="216"/>
    <cellStyle name="Accent5" xfId="362"/>
    <cellStyle name="Accent5 - 20%" xfId="219"/>
    <cellStyle name="Accent5 - 20% 2" xfId="363"/>
    <cellStyle name="Accent5 - 20% 2 2" xfId="364"/>
    <cellStyle name="Accent5 - 20% 3" xfId="366"/>
    <cellStyle name="Accent5 - 40%" xfId="367"/>
    <cellStyle name="Accent5 - 40% 2" xfId="189"/>
    <cellStyle name="Accent5 - 40% 2 2" xfId="191"/>
    <cellStyle name="Accent5 - 40% 3" xfId="257"/>
    <cellStyle name="Accent5 - 60%" xfId="369"/>
    <cellStyle name="Accent5 - 60% 2" xfId="370"/>
    <cellStyle name="Accent5 - 60% 2 2" xfId="34"/>
    <cellStyle name="Accent5 - 60% 3" xfId="92"/>
    <cellStyle name="Accent5 2" xfId="279"/>
    <cellStyle name="Accent5 2 2" xfId="284"/>
    <cellStyle name="Accent5 3" xfId="372"/>
    <cellStyle name="Accent5 3 2" xfId="375"/>
    <cellStyle name="Accent5 4" xfId="105"/>
    <cellStyle name="Accent5 4 2" xfId="378"/>
    <cellStyle name="Accent5 5" xfId="380"/>
    <cellStyle name="Accent5 5 2" xfId="382"/>
    <cellStyle name="Accent5 6" xfId="288"/>
    <cellStyle name="Accent5 7" xfId="385"/>
    <cellStyle name="Accent5 8" xfId="389"/>
    <cellStyle name="Accent5 9" xfId="2"/>
    <cellStyle name="Accent6" xfId="347"/>
    <cellStyle name="Accent6 - 20%" xfId="390"/>
    <cellStyle name="Accent6 - 20% 2" xfId="147"/>
    <cellStyle name="Accent6 - 20% 2 2" xfId="61"/>
    <cellStyle name="Accent6 - 20% 3" xfId="133"/>
    <cellStyle name="Accent6 - 40%" xfId="337"/>
    <cellStyle name="Accent6 - 40% 2" xfId="340"/>
    <cellStyle name="Accent6 - 40% 2 2" xfId="391"/>
    <cellStyle name="Accent6 - 40% 3" xfId="393"/>
    <cellStyle name="Accent6 - 60%" xfId="181"/>
    <cellStyle name="Accent6 - 60% 2" xfId="394"/>
    <cellStyle name="Accent6 - 60% 2 2" xfId="125"/>
    <cellStyle name="Accent6 - 60% 3" xfId="395"/>
    <cellStyle name="Accent6 2" xfId="50"/>
    <cellStyle name="Accent6 2 2" xfId="167"/>
    <cellStyle name="Accent6 3" xfId="33"/>
    <cellStyle name="Accent6 3 2" xfId="179"/>
    <cellStyle name="Accent6 4" xfId="17"/>
    <cellStyle name="Accent6 4 2" xfId="185"/>
    <cellStyle name="Accent6 5" xfId="53"/>
    <cellStyle name="Accent6 5 2" xfId="193"/>
    <cellStyle name="Accent6 6" xfId="76"/>
    <cellStyle name="Accent6 7" xfId="79"/>
    <cellStyle name="Accent6 8" xfId="397"/>
    <cellStyle name="Accent6 9" xfId="223"/>
    <cellStyle name="args.style" xfId="8"/>
    <cellStyle name="Category" xfId="371"/>
    <cellStyle name="Category 2" xfId="374"/>
    <cellStyle name="ColLevel_0" xfId="392"/>
    <cellStyle name="Comma [0]_!!!GO" xfId="377"/>
    <cellStyle name="comma zerodec" xfId="310"/>
    <cellStyle name="Comma_!!!GO" xfId="399"/>
    <cellStyle name="Currency [0]_!!!GO" xfId="237"/>
    <cellStyle name="Currency_!!!GO" xfId="402"/>
    <cellStyle name="Currency1" xfId="404"/>
    <cellStyle name="Date" xfId="271"/>
    <cellStyle name="Date 2" xfId="405"/>
    <cellStyle name="Date 2 2" xfId="406"/>
    <cellStyle name="Date 3" xfId="235"/>
    <cellStyle name="Dollar (zero dec)" xfId="407"/>
    <cellStyle name="Grey" xfId="411"/>
    <cellStyle name="Header1" xfId="413"/>
    <cellStyle name="Header1 2" xfId="252"/>
    <cellStyle name="Header2" xfId="209"/>
    <cellStyle name="Header2 2" xfId="211"/>
    <cellStyle name="Header2 2 2" xfId="414"/>
    <cellStyle name="Header2 3" xfId="415"/>
    <cellStyle name="Input [yellow]" xfId="417"/>
    <cellStyle name="Input [yellow] 2" xfId="419"/>
    <cellStyle name="Input [yellow] 2 2" xfId="420"/>
    <cellStyle name="Input [yellow] 2 2 2" xfId="365"/>
    <cellStyle name="Input [yellow] 2 3" xfId="421"/>
    <cellStyle name="Input [yellow] 3" xfId="422"/>
    <cellStyle name="Input [yellow] 3 2" xfId="423"/>
    <cellStyle name="Input [yellow] 4" xfId="19"/>
    <cellStyle name="Input Cells" xfId="424"/>
    <cellStyle name="Linked Cells" xfId="425"/>
    <cellStyle name="Millares [0]_96 Risk" xfId="426"/>
    <cellStyle name="Millares_96 Risk" xfId="428"/>
    <cellStyle name="Milliers [0]_!!!GO" xfId="430"/>
    <cellStyle name="Milliers_!!!GO" xfId="278"/>
    <cellStyle name="Moneda [0]_96 Risk" xfId="431"/>
    <cellStyle name="Moneda_96 Risk" xfId="317"/>
    <cellStyle name="Month" xfId="434"/>
    <cellStyle name="Month 2" xfId="435"/>
    <cellStyle name="Mon閠aire [0]_!!!GO" xfId="292"/>
    <cellStyle name="Mon閠aire_!!!GO" xfId="120"/>
    <cellStyle name="New Times Roman" xfId="349"/>
    <cellStyle name="no dec" xfId="438"/>
    <cellStyle name="no dec 2" xfId="440"/>
    <cellStyle name="no dec 2 2" xfId="442"/>
    <cellStyle name="no dec 3" xfId="445"/>
    <cellStyle name="Normal" xfId="446"/>
    <cellStyle name="Normal - Style1" xfId="447"/>
    <cellStyle name="Normal_!!!GO" xfId="449"/>
    <cellStyle name="per.style" xfId="451"/>
    <cellStyle name="Percent [2]" xfId="98"/>
    <cellStyle name="Percent [2] 2" xfId="454"/>
    <cellStyle name="Percent_!!!GO" xfId="455"/>
    <cellStyle name="Pourcentage_pldt" xfId="457"/>
    <cellStyle name="PSChar" xfId="69"/>
    <cellStyle name="PSChar 2" xfId="458"/>
    <cellStyle name="PSDate" xfId="461"/>
    <cellStyle name="PSDate 2" xfId="463"/>
    <cellStyle name="PSDec" xfId="464"/>
    <cellStyle name="PSDec 2" xfId="467"/>
    <cellStyle name="PSHeading" xfId="468"/>
    <cellStyle name="PSHeading 2" xfId="437"/>
    <cellStyle name="PSHeading 2 2" xfId="439"/>
    <cellStyle name="PSHeading 2 2 2" xfId="441"/>
    <cellStyle name="PSHeading 2 2 3" xfId="469"/>
    <cellStyle name="PSHeading 2 3" xfId="444"/>
    <cellStyle name="PSHeading 2 4" xfId="470"/>
    <cellStyle name="PSHeading 3" xfId="471"/>
    <cellStyle name="PSHeading 3 2" xfId="227"/>
    <cellStyle name="PSHeading 3 3" xfId="460"/>
    <cellStyle name="PSHeading 4" xfId="56"/>
    <cellStyle name="PSHeading 5" xfId="353"/>
    <cellStyle name="PSInt" xfId="450"/>
    <cellStyle name="PSInt 2" xfId="472"/>
    <cellStyle name="PSSpacer" xfId="346"/>
    <cellStyle name="PSSpacer 2" xfId="473"/>
    <cellStyle name="RowLevel_0" xfId="205"/>
    <cellStyle name="sstot" xfId="241"/>
    <cellStyle name="sstot 2" xfId="474"/>
    <cellStyle name="Standard_AREAS" xfId="475"/>
    <cellStyle name="t" xfId="261"/>
    <cellStyle name="t 2" xfId="476"/>
    <cellStyle name="t_HVAC Equipment (3)" xfId="453"/>
    <cellStyle name="t_HVAC Equipment (3) 2" xfId="478"/>
    <cellStyle name="百分比" xfId="23" builtinId="5"/>
    <cellStyle name="百分比 10" xfId="436"/>
    <cellStyle name="百分比 2" xfId="322"/>
    <cellStyle name="百分比 2 10" xfId="202"/>
    <cellStyle name="百分比 2 10 2" xfId="67"/>
    <cellStyle name="百分比 2 11" xfId="479"/>
    <cellStyle name="百分比 2 11 2" xfId="482"/>
    <cellStyle name="百分比 2 12" xfId="484"/>
    <cellStyle name="百分比 2 2" xfId="486"/>
    <cellStyle name="百分比 2 2 2" xfId="325"/>
    <cellStyle name="百分比 2 2 2 2" xfId="327"/>
    <cellStyle name="百分比 2 2 2 2 2" xfId="329"/>
    <cellStyle name="百分比 2 2 2 3" xfId="332"/>
    <cellStyle name="百分比 2 2 3" xfId="487"/>
    <cellStyle name="百分比 2 2 3 2" xfId="488"/>
    <cellStyle name="百分比 2 2 4" xfId="63"/>
    <cellStyle name="百分比 2 2 4 2" xfId="73"/>
    <cellStyle name="百分比 2 2 5" xfId="66"/>
    <cellStyle name="百分比 2 3" xfId="489"/>
    <cellStyle name="百分比 2 3 2" xfId="490"/>
    <cellStyle name="百分比 2 3 2 2" xfId="491"/>
    <cellStyle name="百分比 2 3 2 2 2" xfId="387"/>
    <cellStyle name="百分比 2 3 2 3" xfId="492"/>
    <cellStyle name="百分比 2 3 3" xfId="493"/>
    <cellStyle name="百分比 2 3 3 2" xfId="494"/>
    <cellStyle name="百分比 2 3 4" xfId="86"/>
    <cellStyle name="百分比 2 3 4 2" xfId="173"/>
    <cellStyle name="百分比 2 3 5" xfId="481"/>
    <cellStyle name="百分比 2 4" xfId="495"/>
    <cellStyle name="百分比 2 4 2" xfId="334"/>
    <cellStyle name="百分比 2 4 2 2" xfId="336"/>
    <cellStyle name="百分比 2 4 3" xfId="398"/>
    <cellStyle name="百分比 2 4 3 2" xfId="496"/>
    <cellStyle name="百分比 2 4 4" xfId="497"/>
    <cellStyle name="百分比 2 5" xfId="498"/>
    <cellStyle name="百分比 2 5 2" xfId="448"/>
    <cellStyle name="百分比 2 6" xfId="500"/>
    <cellStyle name="百分比 2 6 2" xfId="300"/>
    <cellStyle name="百分比 2 7" xfId="503"/>
    <cellStyle name="百分比 2 7 2" xfId="99"/>
    <cellStyle name="百分比 2 8" xfId="505"/>
    <cellStyle name="百分比 2 8 2" xfId="6"/>
    <cellStyle name="百分比 2 9" xfId="157"/>
    <cellStyle name="百分比 2 9 2" xfId="161"/>
    <cellStyle name="百分比 2 9 2 2" xfId="267"/>
    <cellStyle name="百分比 2 9 3" xfId="270"/>
    <cellStyle name="百分比 3" xfId="506"/>
    <cellStyle name="百分比 3 2" xfId="507"/>
    <cellStyle name="百分比 3 2 2" xfId="508"/>
    <cellStyle name="百分比 3 3" xfId="509"/>
    <cellStyle name="百分比 3 3 2" xfId="443"/>
    <cellStyle name="百分比 3 4" xfId="511"/>
    <cellStyle name="百分比 4" xfId="44"/>
    <cellStyle name="百分比 4 2" xfId="514"/>
    <cellStyle name="百分比 4 2 2" xfId="357"/>
    <cellStyle name="百分比 4 3" xfId="283"/>
    <cellStyle name="百分比 5" xfId="45"/>
    <cellStyle name="百分比 5 2" xfId="410"/>
    <cellStyle name="百分比 6" xfId="52"/>
    <cellStyle name="百分比 6 2" xfId="516"/>
    <cellStyle name="百分比 7" xfId="36"/>
    <cellStyle name="百分比 7 2" xfId="483"/>
    <cellStyle name="百分比 8" xfId="456"/>
    <cellStyle name="百分比 8 2" xfId="517"/>
    <cellStyle name="百分比 9" xfId="518"/>
    <cellStyle name="百分比 9 2" xfId="519"/>
    <cellStyle name="捠壿 [0.00]_Region Orders (2)" xfId="298"/>
    <cellStyle name="捠壿_Region Orders (2)" xfId="520"/>
    <cellStyle name="编号" xfId="306"/>
    <cellStyle name="编号 2" xfId="510"/>
    <cellStyle name="编号 2 2" xfId="459"/>
    <cellStyle name="编号 2 2 2" xfId="462"/>
    <cellStyle name="编号 2 3" xfId="521"/>
    <cellStyle name="编号 3" xfId="522"/>
    <cellStyle name="编号 3 2" xfId="60"/>
    <cellStyle name="编号 4" xfId="465"/>
    <cellStyle name="标题 1 2" xfId="512"/>
    <cellStyle name="标题 1 2 2" xfId="354"/>
    <cellStyle name="标题 1 2 2 2" xfId="433"/>
    <cellStyle name="标题 1 2 3" xfId="358"/>
    <cellStyle name="标题 1 2 4" xfId="360"/>
    <cellStyle name="标题 1 3" xfId="281"/>
    <cellStyle name="标题 1 3 2" xfId="286"/>
    <cellStyle name="标题 1 3 2 2" xfId="523"/>
    <cellStyle name="标题 1 3 3" xfId="383"/>
    <cellStyle name="标题 1 3 4" xfId="386"/>
    <cellStyle name="标题 1 4" xfId="290"/>
    <cellStyle name="标题 1 4 2" xfId="75"/>
    <cellStyle name="标题 1 4 2 2" xfId="199"/>
    <cellStyle name="标题 1 4 3" xfId="78"/>
    <cellStyle name="标题 1 4 4" xfId="396"/>
    <cellStyle name="标题 1 5" xfId="230"/>
    <cellStyle name="标题 1 5 2" xfId="42"/>
    <cellStyle name="标题 1 5 3" xfId="524"/>
    <cellStyle name="标题 1 6" xfId="232"/>
    <cellStyle name="标题 1 7" xfId="526"/>
    <cellStyle name="标题 10" xfId="485"/>
    <cellStyle name="标题 2 2" xfId="408"/>
    <cellStyle name="标题 2 2 2" xfId="501"/>
    <cellStyle name="标题 2 2 2 2" xfId="97"/>
    <cellStyle name="标题 2 2 3" xfId="504"/>
    <cellStyle name="标题 2 2 4" xfId="155"/>
    <cellStyle name="标题 2 3" xfId="373"/>
    <cellStyle name="标题 2 3 2" xfId="527"/>
    <cellStyle name="标题 2 3 2 2" xfId="528"/>
    <cellStyle name="标题 2 3 3" xfId="368"/>
    <cellStyle name="标题 2 3 4" xfId="403"/>
    <cellStyle name="标题 2 4" xfId="529"/>
    <cellStyle name="标题 2 4 2" xfId="525"/>
    <cellStyle name="标题 2 4 2 2" xfId="530"/>
    <cellStyle name="标题 2 4 3" xfId="533"/>
    <cellStyle name="标题 2 4 4" xfId="534"/>
    <cellStyle name="标题 2 5" xfId="535"/>
    <cellStyle name="标题 2 5 2" xfId="537"/>
    <cellStyle name="标题 2 5 3" xfId="538"/>
    <cellStyle name="标题 2 6" xfId="539"/>
    <cellStyle name="标题 2 7" xfId="536"/>
    <cellStyle name="标题 3 2" xfId="515"/>
    <cellStyle name="标题 3 2 2" xfId="541"/>
    <cellStyle name="标题 3 2 2 2" xfId="532"/>
    <cellStyle name="标题 3 2 3" xfId="543"/>
    <cellStyle name="标题 3 2 4" xfId="171"/>
    <cellStyle name="标题 3 3" xfId="376"/>
    <cellStyle name="标题 3 3 2" xfId="401"/>
    <cellStyle name="标题 3 3 2 2" xfId="544"/>
    <cellStyle name="标题 3 3 3" xfId="545"/>
    <cellStyle name="标题 3 3 4" xfId="546"/>
    <cellStyle name="标题 3 4" xfId="547"/>
    <cellStyle name="标题 3 4 2" xfId="548"/>
    <cellStyle name="标题 3 4 2 2" xfId="549"/>
    <cellStyle name="标题 3 4 3" xfId="550"/>
    <cellStyle name="标题 3 4 4" xfId="551"/>
    <cellStyle name="标题 3 5" xfId="552"/>
    <cellStyle name="标题 3 5 2" xfId="553"/>
    <cellStyle name="标题 3 5 3" xfId="554"/>
    <cellStyle name="标题 3 6" xfId="555"/>
    <cellStyle name="标题 3 7" xfId="557"/>
    <cellStyle name="标题 4 2" xfId="559"/>
    <cellStyle name="标题 4 2 2" xfId="561"/>
    <cellStyle name="标题 4 2 2 2" xfId="563"/>
    <cellStyle name="标题 4 2 3" xfId="565"/>
    <cellStyle name="标题 4 2 4" xfId="566"/>
    <cellStyle name="标题 4 3" xfId="568"/>
    <cellStyle name="标题 4 3 2" xfId="570"/>
    <cellStyle name="标题 4 3 2 2" xfId="571"/>
    <cellStyle name="标题 4 3 3" xfId="572"/>
    <cellStyle name="标题 4 3 4" xfId="573"/>
    <cellStyle name="标题 4 4" xfId="575"/>
    <cellStyle name="标题 4 4 2" xfId="577"/>
    <cellStyle name="标题 4 4 2 2" xfId="578"/>
    <cellStyle name="标题 4 4 3" xfId="579"/>
    <cellStyle name="标题 4 4 4" xfId="580"/>
    <cellStyle name="标题 4 5" xfId="582"/>
    <cellStyle name="标题 4 5 2" xfId="584"/>
    <cellStyle name="标题 4 5 3" xfId="585"/>
    <cellStyle name="标题 4 6" xfId="587"/>
    <cellStyle name="标题 4 7" xfId="589"/>
    <cellStyle name="标题 5" xfId="590"/>
    <cellStyle name="标题 5 2" xfId="591"/>
    <cellStyle name="标题 5 2 2" xfId="592"/>
    <cellStyle name="标题 5 3" xfId="593"/>
    <cellStyle name="标题 5 4" xfId="594"/>
    <cellStyle name="标题 6" xfId="595"/>
    <cellStyle name="标题 6 2" xfId="596"/>
    <cellStyle name="标题 6 2 2" xfId="222"/>
    <cellStyle name="标题 6 3" xfId="597"/>
    <cellStyle name="标题 6 4" xfId="598"/>
    <cellStyle name="标题 7" xfId="599"/>
    <cellStyle name="标题 7 2" xfId="600"/>
    <cellStyle name="标题 7 2 2" xfId="601"/>
    <cellStyle name="标题 7 3" xfId="602"/>
    <cellStyle name="标题 7 4" xfId="603"/>
    <cellStyle name="标题 8" xfId="604"/>
    <cellStyle name="标题 8 2" xfId="606"/>
    <cellStyle name="标题 8 3" xfId="609"/>
    <cellStyle name="标题 9" xfId="610"/>
    <cellStyle name="标题1" xfId="611"/>
    <cellStyle name="标题1 2" xfId="612"/>
    <cellStyle name="标题1 2 2" xfId="613"/>
    <cellStyle name="标题1 2 2 2" xfId="614"/>
    <cellStyle name="标题1 2 3" xfId="616"/>
    <cellStyle name="标题1 3" xfId="617"/>
    <cellStyle name="标题1 3 2" xfId="618"/>
    <cellStyle name="标题1 4" xfId="619"/>
    <cellStyle name="表标题" xfId="620"/>
    <cellStyle name="表标题 2" xfId="621"/>
    <cellStyle name="部门" xfId="622"/>
    <cellStyle name="部门 2" xfId="623"/>
    <cellStyle name="部门 2 2" xfId="624"/>
    <cellStyle name="部门 2 2 2" xfId="625"/>
    <cellStyle name="部门 2 3" xfId="626"/>
    <cellStyle name="部门 3" xfId="627"/>
    <cellStyle name="部门 3 2" xfId="628"/>
    <cellStyle name="部门 4" xfId="4"/>
    <cellStyle name="差 2" xfId="630"/>
    <cellStyle name="差 2 2" xfId="632"/>
    <cellStyle name="差 2 2 2" xfId="633"/>
    <cellStyle name="差 2 3" xfId="635"/>
    <cellStyle name="差 2 4" xfId="636"/>
    <cellStyle name="差 3" xfId="638"/>
    <cellStyle name="差 3 2" xfId="639"/>
    <cellStyle name="差 3 2 2" xfId="640"/>
    <cellStyle name="差 3 3" xfId="641"/>
    <cellStyle name="差 3 4" xfId="642"/>
    <cellStyle name="差 4" xfId="644"/>
    <cellStyle name="差 4 2" xfId="645"/>
    <cellStyle name="差 4 2 2" xfId="646"/>
    <cellStyle name="差 4 3" xfId="647"/>
    <cellStyle name="差 4 4" xfId="648"/>
    <cellStyle name="差 5" xfId="649"/>
    <cellStyle name="差 5 2" xfId="615"/>
    <cellStyle name="差 5 3" xfId="650"/>
    <cellStyle name="差 6" xfId="652"/>
    <cellStyle name="差 7" xfId="46"/>
    <cellStyle name="差 8" xfId="653"/>
    <cellStyle name="差_0502通海县" xfId="654"/>
    <cellStyle name="差_0502通海县 2" xfId="655"/>
    <cellStyle name="差_0502通海县 2 2" xfId="651"/>
    <cellStyle name="差_0502通海县 3" xfId="656"/>
    <cellStyle name="差_0605石屏" xfId="657"/>
    <cellStyle name="差_0605石屏 2" xfId="658"/>
    <cellStyle name="差_0605石屏 2 2" xfId="659"/>
    <cellStyle name="差_0605石屏 3" xfId="660"/>
    <cellStyle name="差_0605石屏县" xfId="661"/>
    <cellStyle name="差_0605石屏县 2" xfId="662"/>
    <cellStyle name="差_0605石屏县 2 2" xfId="663"/>
    <cellStyle name="差_0605石屏县 3" xfId="664"/>
    <cellStyle name="差_1110洱源" xfId="665"/>
    <cellStyle name="差_1110洱源 2" xfId="247"/>
    <cellStyle name="差_1110洱源 2 2" xfId="666"/>
    <cellStyle name="差_1110洱源 3" xfId="249"/>
    <cellStyle name="差_11大理" xfId="667"/>
    <cellStyle name="差_11大理 2" xfId="668"/>
    <cellStyle name="差_11大理 2 2" xfId="669"/>
    <cellStyle name="差_11大理 3" xfId="670"/>
    <cellStyle name="差_2007年地州资金往来对账表" xfId="671"/>
    <cellStyle name="差_2007年地州资金往来对账表 2" xfId="672"/>
    <cellStyle name="差_2007年地州资金往来对账表 2 2" xfId="673"/>
    <cellStyle name="差_2007年地州资金往来对账表 3" xfId="674"/>
    <cellStyle name="差_2008年地州对账表(国库资金）" xfId="676"/>
    <cellStyle name="差_2008年地州对账表(国库资金） 2" xfId="677"/>
    <cellStyle name="差_2008年地州对账表(国库资金） 2 2" xfId="679"/>
    <cellStyle name="差_2008年地州对账表(国库资金） 3" xfId="680"/>
    <cellStyle name="差_Book1" xfId="681"/>
    <cellStyle name="差_Book1 2" xfId="27"/>
    <cellStyle name="差_M01-1" xfId="682"/>
    <cellStyle name="差_M01-1 2" xfId="684"/>
    <cellStyle name="差_M01-1 2 2" xfId="685"/>
    <cellStyle name="差_M01-1 3" xfId="686"/>
    <cellStyle name="常规" xfId="0" builtinId="0"/>
    <cellStyle name="常规 10" xfId="466"/>
    <cellStyle name="常规 10 2" xfId="687"/>
    <cellStyle name="常规 10 2 2" xfId="688"/>
    <cellStyle name="常规 10 2 2 2" xfId="689"/>
    <cellStyle name="常规 10 2 3" xfId="691"/>
    <cellStyle name="常规 10 2_报预算局：2016年云南省及省本级1-7月社保基金预算执行情况表（0823）" xfId="692"/>
    <cellStyle name="常规 10 3" xfId="693"/>
    <cellStyle name="常规 10 41" xfId="694"/>
    <cellStyle name="常规 10 41 2" xfId="695"/>
    <cellStyle name="常规 11" xfId="696"/>
    <cellStyle name="常规 11 2" xfId="697"/>
    <cellStyle name="常规 11 2 2" xfId="698"/>
    <cellStyle name="常规 11 3" xfId="699"/>
    <cellStyle name="常规 11 3 2" xfId="700"/>
    <cellStyle name="常规 11 4" xfId="702"/>
    <cellStyle name="常规 12" xfId="704"/>
    <cellStyle name="常规 12 2" xfId="706"/>
    <cellStyle name="常规 13" xfId="708"/>
    <cellStyle name="常规 13 2" xfId="709"/>
    <cellStyle name="常规 14" xfId="711"/>
    <cellStyle name="常规 14 2" xfId="712"/>
    <cellStyle name="常规 15" xfId="197"/>
    <cellStyle name="常规 15 2" xfId="499"/>
    <cellStyle name="常规 15 2 2" xfId="299"/>
    <cellStyle name="常规 15 3" xfId="502"/>
    <cellStyle name="常规 16" xfId="715"/>
    <cellStyle name="常规 16 2" xfId="716"/>
    <cellStyle name="常规 17" xfId="719"/>
    <cellStyle name="常规 17 2" xfId="721"/>
    <cellStyle name="常规 17 2 2" xfId="722"/>
    <cellStyle name="常规 17 3" xfId="723"/>
    <cellStyle name="常规 18" xfId="726"/>
    <cellStyle name="常规 18 2" xfId="728"/>
    <cellStyle name="常规 18 2 2" xfId="730"/>
    <cellStyle name="常规 18 3" xfId="731"/>
    <cellStyle name="常规 19" xfId="734"/>
    <cellStyle name="常规 19 10" xfId="735"/>
    <cellStyle name="常规 19 2" xfId="736"/>
    <cellStyle name="常规 19 2 2" xfId="737"/>
    <cellStyle name="常规 19 3" xfId="738"/>
    <cellStyle name="常规 2" xfId="739"/>
    <cellStyle name="常规 2 10" xfId="741"/>
    <cellStyle name="常规 2 10 2" xfId="743"/>
    <cellStyle name="常规 2 11" xfId="744"/>
    <cellStyle name="常规 2 11 2" xfId="745"/>
    <cellStyle name="常规 2 12" xfId="746"/>
    <cellStyle name="常规 2 12 2" xfId="24"/>
    <cellStyle name="常规 2 13" xfId="747"/>
    <cellStyle name="常规 2 13 2" xfId="748"/>
    <cellStyle name="常规 2 14" xfId="749"/>
    <cellStyle name="常规 2 14 2" xfId="750"/>
    <cellStyle name="常规 2 15" xfId="751"/>
    <cellStyle name="常规 2 16" xfId="752"/>
    <cellStyle name="常规 2 2" xfId="753"/>
    <cellStyle name="常规 2 2 11" xfId="269"/>
    <cellStyle name="常规 2 2 11 2" xfId="754"/>
    <cellStyle name="常规 2 2 2" xfId="755"/>
    <cellStyle name="常规 2 2 2 2" xfId="427"/>
    <cellStyle name="常规 2 2 2 2 2" xfId="756"/>
    <cellStyle name="常规 2 2 2 2 2 2" xfId="757"/>
    <cellStyle name="常规 2 2 2 2 3" xfId="758"/>
    <cellStyle name="常规 2 2 2 3" xfId="759"/>
    <cellStyle name="常规 2 2 2 3 2" xfId="760"/>
    <cellStyle name="常规 2 2 2 4" xfId="59"/>
    <cellStyle name="常规 2 2 2 4 2" xfId="762"/>
    <cellStyle name="常规 2 2 2 5" xfId="55"/>
    <cellStyle name="常规 2 2 3" xfId="763"/>
    <cellStyle name="常规 2 2 3 2" xfId="242"/>
    <cellStyle name="常规 2 2 3 2 2" xfId="764"/>
    <cellStyle name="常规 2 2 3 3" xfId="244"/>
    <cellStyle name="常规 2 2 3 3 2" xfId="765"/>
    <cellStyle name="常规 2 2 3 4" xfId="246"/>
    <cellStyle name="常规 2 2 4" xfId="766"/>
    <cellStyle name="常规 2 2 4 2" xfId="272"/>
    <cellStyle name="常规 2 2 5" xfId="767"/>
    <cellStyle name="常规 2 2 5 2" xfId="318"/>
    <cellStyle name="常规 2 2 6" xfId="513"/>
    <cellStyle name="常规 2 2 6 2" xfId="355"/>
    <cellStyle name="常规 2 2 7" xfId="282"/>
    <cellStyle name="常规 2 3" xfId="768"/>
    <cellStyle name="常规 2 3 2" xfId="769"/>
    <cellStyle name="常规 2 3 2 2" xfId="770"/>
    <cellStyle name="常规 2 3 2 2 2" xfId="771"/>
    <cellStyle name="常规 2 3 2 2 2 2" xfId="772"/>
    <cellStyle name="常规 2 3 2 2 3" xfId="773"/>
    <cellStyle name="常规 2 3 2 3" xfId="774"/>
    <cellStyle name="常规 2 3 2 3 2" xfId="775"/>
    <cellStyle name="常规 2 3 2 4" xfId="776"/>
    <cellStyle name="常规 2 3 2 4 2" xfId="777"/>
    <cellStyle name="常规 2 3 2 5" xfId="778"/>
    <cellStyle name="常规 2 3 3" xfId="779"/>
    <cellStyle name="常规 2 3 3 2" xfId="780"/>
    <cellStyle name="常规 2 3 3 2 2" xfId="781"/>
    <cellStyle name="常规 2 3 3 3" xfId="782"/>
    <cellStyle name="常规 2 3 3 3 2" xfId="783"/>
    <cellStyle name="常规 2 3 3 4" xfId="784"/>
    <cellStyle name="常规 2 3 4" xfId="452"/>
    <cellStyle name="常规 2 3 4 2" xfId="477"/>
    <cellStyle name="常规 2 3 5" xfId="785"/>
    <cellStyle name="常规 2 3 5 2" xfId="786"/>
    <cellStyle name="常规 2 3 6" xfId="409"/>
    <cellStyle name="常规 2 4" xfId="787"/>
    <cellStyle name="常规 2 4 2" xfId="788"/>
    <cellStyle name="常规 2 4 2 2" xfId="789"/>
    <cellStyle name="常规 2 4 2 2 2" xfId="790"/>
    <cellStyle name="常规 2 4 2 3" xfId="792"/>
    <cellStyle name="常规 2 4 2 3 2" xfId="793"/>
    <cellStyle name="常规 2 4 2 4" xfId="794"/>
    <cellStyle name="常规 2 4 3" xfId="795"/>
    <cellStyle name="常规 2 4 3 2" xfId="796"/>
    <cellStyle name="常规 2 4 4" xfId="797"/>
    <cellStyle name="常规 2 4 4 2" xfId="798"/>
    <cellStyle name="常规 2 4 5" xfId="799"/>
    <cellStyle name="常规 2 5" xfId="800"/>
    <cellStyle name="常规 2 5 2" xfId="801"/>
    <cellStyle name="常规 2 5 2 2" xfId="803"/>
    <cellStyle name="常规 2 5 2 2 2" xfId="804"/>
    <cellStyle name="常规 2 5 2 3" xfId="807"/>
    <cellStyle name="常规 2 5 3" xfId="808"/>
    <cellStyle name="常规 2 5 3 2" xfId="809"/>
    <cellStyle name="常规 2 5 4" xfId="810"/>
    <cellStyle name="常规 2 5 4 2" xfId="811"/>
    <cellStyle name="常规 2 5 5" xfId="812"/>
    <cellStyle name="常规 2 6" xfId="813"/>
    <cellStyle name="常规 2 6 2" xfId="814"/>
    <cellStyle name="常规 2 6 2 2" xfId="815"/>
    <cellStyle name="常规 2 6 2 2 2" xfId="816"/>
    <cellStyle name="常规 2 6 3" xfId="817"/>
    <cellStyle name="常规 2 6 3 2" xfId="818"/>
    <cellStyle name="常规 2 6 4" xfId="819"/>
    <cellStyle name="常规 2 6 4 2" xfId="820"/>
    <cellStyle name="常规 2 7" xfId="605"/>
    <cellStyle name="常规 2 7 2" xfId="81"/>
    <cellStyle name="常规 2 7 3" xfId="821"/>
    <cellStyle name="常规 2 7 3 2" xfId="822"/>
    <cellStyle name="常规 2 8" xfId="608"/>
    <cellStyle name="常规 2 8 2" xfId="824"/>
    <cellStyle name="常规 2 9" xfId="826"/>
    <cellStyle name="常规 2 9 2" xfId="828"/>
    <cellStyle name="常规 2 9 2 2" xfId="830"/>
    <cellStyle name="常规 2 9 3" xfId="832"/>
    <cellStyle name="常规 2 9 3 2" xfId="833"/>
    <cellStyle name="常规 2 9 4" xfId="836"/>
    <cellStyle name="常规 20" xfId="196"/>
    <cellStyle name="常规 21" xfId="714"/>
    <cellStyle name="常规 22" xfId="718"/>
    <cellStyle name="常规 23" xfId="725"/>
    <cellStyle name="常规 24" xfId="733"/>
    <cellStyle name="常规 25" xfId="838"/>
    <cellStyle name="常规 25 2" xfId="839"/>
    <cellStyle name="常规 26" xfId="840"/>
    <cellStyle name="常规 26 2" xfId="15"/>
    <cellStyle name="常规 27" xfId="841"/>
    <cellStyle name="常规 28" xfId="675"/>
    <cellStyle name="常规 29" xfId="842"/>
    <cellStyle name="常规 3" xfId="844"/>
    <cellStyle name="常规 3 2" xfId="846"/>
    <cellStyle name="常规 3 2 2" xfId="847"/>
    <cellStyle name="常规 3 2 2 2" xfId="848"/>
    <cellStyle name="常规 3 2 3" xfId="83"/>
    <cellStyle name="常规 3 2 3 2" xfId="10"/>
    <cellStyle name="常规 3 2 4" xfId="849"/>
    <cellStyle name="常规 3 2 4 2" xfId="850"/>
    <cellStyle name="常规 3 2 5" xfId="117"/>
    <cellStyle name="常规 3 3" xfId="851"/>
    <cellStyle name="常规 3 3 2" xfId="852"/>
    <cellStyle name="常规 3 3 2 2" xfId="853"/>
    <cellStyle name="常规 3 3 2 2 2" xfId="854"/>
    <cellStyle name="常规 3 3 2 3" xfId="855"/>
    <cellStyle name="常规 3 3 3" xfId="856"/>
    <cellStyle name="常规 3 3 3 2" xfId="857"/>
    <cellStyle name="常规 3 3 4" xfId="858"/>
    <cellStyle name="常规 3 3 4 2" xfId="859"/>
    <cellStyle name="常规 3 3 5" xfId="121"/>
    <cellStyle name="常规 3 3 5 2" xfId="123"/>
    <cellStyle name="常规 3 3 6" xfId="126"/>
    <cellStyle name="常规 3 4" xfId="860"/>
    <cellStyle name="常规 3 4 2" xfId="861"/>
    <cellStyle name="常规 3 4 2 2" xfId="862"/>
    <cellStyle name="常规 3 4 3" xfId="13"/>
    <cellStyle name="常规 3 5" xfId="863"/>
    <cellStyle name="常规 3 5 2" xfId="864"/>
    <cellStyle name="常规 3 6" xfId="865"/>
    <cellStyle name="常规 3 6 2" xfId="866"/>
    <cellStyle name="常规 3 7" xfId="867"/>
    <cellStyle name="常规 3 8" xfId="868"/>
    <cellStyle name="常规 3_Book1" xfId="869"/>
    <cellStyle name="常规 30" xfId="837"/>
    <cellStyle name="常规 4" xfId="871"/>
    <cellStyle name="常规 4 2" xfId="872"/>
    <cellStyle name="常规 4 2 2" xfId="874"/>
    <cellStyle name="常规 4 2 2 2" xfId="876"/>
    <cellStyle name="常规 4 2 2 2 2" xfId="878"/>
    <cellStyle name="常规 4 2 2 3" xfId="38"/>
    <cellStyle name="常规 4 2 3" xfId="880"/>
    <cellStyle name="常规 4 2 3 2" xfId="882"/>
    <cellStyle name="常规 4 2 4" xfId="884"/>
    <cellStyle name="常规 4 2 4 2" xfId="889"/>
    <cellStyle name="常规 4 2 5" xfId="891"/>
    <cellStyle name="常规 4 3" xfId="892"/>
    <cellStyle name="常规 4 3 2" xfId="894"/>
    <cellStyle name="常规 4 3 2 2" xfId="896"/>
    <cellStyle name="常规 4 3 2 2 2" xfId="897"/>
    <cellStyle name="常规 4 3 2 3" xfId="898"/>
    <cellStyle name="常规 4 3 3" xfId="900"/>
    <cellStyle name="常规 4 3 3 2" xfId="901"/>
    <cellStyle name="常规 4 3 4" xfId="902"/>
    <cellStyle name="常规 4 3 4 2" xfId="903"/>
    <cellStyle name="常规 4 3 5" xfId="904"/>
    <cellStyle name="常规 4 4" xfId="873"/>
    <cellStyle name="常规 4 5" xfId="879"/>
    <cellStyle name="常规 4 6" xfId="883"/>
    <cellStyle name="常规 4 6 2" xfId="888"/>
    <cellStyle name="常规 4 7" xfId="890"/>
    <cellStyle name="常规 428" xfId="907"/>
    <cellStyle name="常规 429" xfId="910"/>
    <cellStyle name="常规 430" xfId="911"/>
    <cellStyle name="常规 431" xfId="912"/>
    <cellStyle name="常规 432" xfId="914"/>
    <cellStyle name="常规 433" xfId="906"/>
    <cellStyle name="常规 434" xfId="909"/>
    <cellStyle name="常规 435" xfId="917"/>
    <cellStyle name="常规 436" xfId="920"/>
    <cellStyle name="常规 439" xfId="887"/>
    <cellStyle name="常规 440" xfId="916"/>
    <cellStyle name="常规 441" xfId="919"/>
    <cellStyle name="常规 442" xfId="923"/>
    <cellStyle name="常规 443" xfId="925"/>
    <cellStyle name="常规 444" xfId="886"/>
    <cellStyle name="常规 448" xfId="926"/>
    <cellStyle name="常规 449" xfId="927"/>
    <cellStyle name="常规 450" xfId="928"/>
    <cellStyle name="常规 451" xfId="929"/>
    <cellStyle name="常规 452" xfId="930"/>
    <cellStyle name="常规 5" xfId="178"/>
    <cellStyle name="常规 5 2" xfId="931"/>
    <cellStyle name="常规 5 2 2" xfId="932"/>
    <cellStyle name="常规 5 2 2 2" xfId="933"/>
    <cellStyle name="常规 5 2 3" xfId="934"/>
    <cellStyle name="常规 5 2 3 2" xfId="935"/>
    <cellStyle name="常规 5 2 4" xfId="936"/>
    <cellStyle name="常规 5 3" xfId="937"/>
    <cellStyle name="常规 5 3 2" xfId="938"/>
    <cellStyle name="常规 5 4" xfId="893"/>
    <cellStyle name="常规 5 4 2" xfId="895"/>
    <cellStyle name="常规 5 42" xfId="727"/>
    <cellStyle name="常规 5 42 2" xfId="729"/>
    <cellStyle name="常规 5 5" xfId="899"/>
    <cellStyle name="常规 6" xfId="939"/>
    <cellStyle name="常规 6 2" xfId="940"/>
    <cellStyle name="常规 6 2 2" xfId="941"/>
    <cellStyle name="常规 6 3" xfId="942"/>
    <cellStyle name="常规 6 3 2" xfId="943"/>
    <cellStyle name="常规 6 3 2 2" xfId="944"/>
    <cellStyle name="常规 6 3 3" xfId="945"/>
    <cellStyle name="常规 6 4" xfId="875"/>
    <cellStyle name="常规 6 4 2" xfId="877"/>
    <cellStyle name="常规 6 5" xfId="37"/>
    <cellStyle name="常规 7" xfId="946"/>
    <cellStyle name="常规 7 2" xfId="947"/>
    <cellStyle name="常规 7 2 2" xfId="948"/>
    <cellStyle name="常规 7 3" xfId="949"/>
    <cellStyle name="常规 7 3 2" xfId="950"/>
    <cellStyle name="常规 7 4" xfId="881"/>
    <cellStyle name="常规 8" xfId="951"/>
    <cellStyle name="常规 8 2" xfId="922"/>
    <cellStyle name="常规 8 3" xfId="924"/>
    <cellStyle name="常规 8 4" xfId="885"/>
    <cellStyle name="常规 9" xfId="952"/>
    <cellStyle name="常规 9 2" xfId="138"/>
    <cellStyle name="常规 9 2 2" xfId="954"/>
    <cellStyle name="常规 9 2 2 2" xfId="955"/>
    <cellStyle name="常规 9 2 3" xfId="957"/>
    <cellStyle name="常规 9 3" xfId="958"/>
    <cellStyle name="常规 9 3 2" xfId="959"/>
    <cellStyle name="常规 9 4" xfId="960"/>
    <cellStyle name="常规 9 5" xfId="961"/>
    <cellStyle name="常规 94" xfId="962"/>
    <cellStyle name="常规 95" xfId="963"/>
    <cellStyle name="常规_2004年基金预算(二稿)" xfId="964"/>
    <cellStyle name="常规_2007年云南省向人大报送政府收支预算表格式编制过程表" xfId="965"/>
    <cellStyle name="常规_2007年云南省向人大报送政府收支预算表格式编制过程表 2" xfId="966"/>
    <cellStyle name="常规_2007年云南省向人大报送政府收支预算表格式编制过程表 2 2" xfId="968"/>
    <cellStyle name="常规_2007年云南省向人大报送政府收支预算表格式编制过程表 2 2 2" xfId="970"/>
    <cellStyle name="常规_exceltmp1" xfId="971"/>
    <cellStyle name="常规_exceltmp1 2" xfId="973"/>
    <cellStyle name="超级链接" xfId="101"/>
    <cellStyle name="超级链接 2" xfId="89"/>
    <cellStyle name="超级链接 2 2" xfId="974"/>
    <cellStyle name="超级链接 3" xfId="975"/>
    <cellStyle name="超链接 2" xfId="976"/>
    <cellStyle name="超链接 2 2" xfId="977"/>
    <cellStyle name="超链接 2 2 2" xfId="978"/>
    <cellStyle name="超链接 3" xfId="979"/>
    <cellStyle name="超链接 3 2" xfId="980"/>
    <cellStyle name="超链接 4" xfId="981"/>
    <cellStyle name="超链接 4 2" xfId="982"/>
    <cellStyle name="分级显示行_1_Book1" xfId="983"/>
    <cellStyle name="分级显示列_1_Book1" xfId="400"/>
    <cellStyle name="好 2" xfId="984"/>
    <cellStyle name="好 2 2" xfId="985"/>
    <cellStyle name="好 2 2 2" xfId="986"/>
    <cellStyle name="好 2 3" xfId="149"/>
    <cellStyle name="好 2 4" xfId="153"/>
    <cellStyle name="好 3" xfId="987"/>
    <cellStyle name="好 3 2" xfId="988"/>
    <cellStyle name="好 3 2 2" xfId="7"/>
    <cellStyle name="好 3 3" xfId="158"/>
    <cellStyle name="好 3 4" xfId="164"/>
    <cellStyle name="好 4" xfId="989"/>
    <cellStyle name="好 4 2" xfId="703"/>
    <cellStyle name="好 4 2 2" xfId="705"/>
    <cellStyle name="好 4 3" xfId="707"/>
    <cellStyle name="好 4 4" xfId="710"/>
    <cellStyle name="好 5" xfId="540"/>
    <cellStyle name="好 5 2" xfId="531"/>
    <cellStyle name="好 5 3" xfId="990"/>
    <cellStyle name="好 6" xfId="542"/>
    <cellStyle name="好 7" xfId="170"/>
    <cellStyle name="好 8" xfId="991"/>
    <cellStyle name="好_0502通海县" xfId="992"/>
    <cellStyle name="好_0502通海县 2" xfId="993"/>
    <cellStyle name="好_0502通海县 2 2" xfId="994"/>
    <cellStyle name="好_0502通海县 3" xfId="995"/>
    <cellStyle name="好_0605石屏" xfId="996"/>
    <cellStyle name="好_0605石屏 2" xfId="997"/>
    <cellStyle name="好_0605石屏 2 2" xfId="998"/>
    <cellStyle name="好_0605石屏 3" xfId="999"/>
    <cellStyle name="好_0605石屏县" xfId="1000"/>
    <cellStyle name="好_0605石屏县 2" xfId="1001"/>
    <cellStyle name="好_0605石屏县 2 2" xfId="18"/>
    <cellStyle name="好_0605石屏县 3" xfId="1002"/>
    <cellStyle name="好_1110洱源" xfId="1003"/>
    <cellStyle name="好_1110洱源 2" xfId="1005"/>
    <cellStyle name="好_1110洱源 2 2" xfId="1006"/>
    <cellStyle name="好_1110洱源 3" xfId="1008"/>
    <cellStyle name="好_11大理" xfId="1009"/>
    <cellStyle name="好_11大理 2" xfId="1010"/>
    <cellStyle name="好_11大理 2 2" xfId="1011"/>
    <cellStyle name="好_11大理 3" xfId="1012"/>
    <cellStyle name="好_2007年地州资金往来对账表" xfId="1013"/>
    <cellStyle name="好_2007年地州资金往来对账表 2" xfId="1014"/>
    <cellStyle name="好_2007年地州资金往来对账表 2 2" xfId="1015"/>
    <cellStyle name="好_2007年地州资金往来对账表 3" xfId="1016"/>
    <cellStyle name="好_2008年地州对账表(国库资金）" xfId="70"/>
    <cellStyle name="好_2008年地州对账表(国库资金） 2" xfId="835"/>
    <cellStyle name="好_2008年地州对账表(国库资金） 2 2" xfId="1018"/>
    <cellStyle name="好_2008年地州对账表(国库资金） 3" xfId="1019"/>
    <cellStyle name="好_Book1" xfId="1020"/>
    <cellStyle name="好_Book1 2" xfId="1021"/>
    <cellStyle name="好_M01-1" xfId="1022"/>
    <cellStyle name="好_M01-1 2" xfId="1023"/>
    <cellStyle name="好_M01-1 2 2" xfId="1024"/>
    <cellStyle name="好_M01-1 3" xfId="304"/>
    <cellStyle name="后继超级链接" xfId="1025"/>
    <cellStyle name="后继超级链接 2" xfId="1026"/>
    <cellStyle name="后继超级链接 2 2" xfId="1027"/>
    <cellStyle name="后继超级链接 3" xfId="1028"/>
    <cellStyle name="汇总 2" xfId="379"/>
    <cellStyle name="汇总 2 2" xfId="381"/>
    <cellStyle name="汇总 2 2 2" xfId="1029"/>
    <cellStyle name="汇总 2 2 2 2" xfId="1031"/>
    <cellStyle name="汇总 2 2 3" xfId="1033"/>
    <cellStyle name="汇总 2 3" xfId="1034"/>
    <cellStyle name="汇总 2 3 2" xfId="1035"/>
    <cellStyle name="汇总 2 4" xfId="1036"/>
    <cellStyle name="汇总 2 4 2" xfId="1037"/>
    <cellStyle name="汇总 2 5" xfId="1038"/>
    <cellStyle name="汇总 3" xfId="287"/>
    <cellStyle name="汇总 3 2" xfId="1039"/>
    <cellStyle name="汇总 3 2 2" xfId="1040"/>
    <cellStyle name="汇总 3 2 2 2" xfId="1041"/>
    <cellStyle name="汇总 3 2 3" xfId="1043"/>
    <cellStyle name="汇总 3 3" xfId="1044"/>
    <cellStyle name="汇总 3 3 2" xfId="1045"/>
    <cellStyle name="汇总 3 4" xfId="1046"/>
    <cellStyle name="汇总 3 4 2" xfId="1047"/>
    <cellStyle name="汇总 3 5" xfId="1048"/>
    <cellStyle name="汇总 4" xfId="384"/>
    <cellStyle name="汇总 4 2" xfId="1049"/>
    <cellStyle name="汇总 4 2 2" xfId="1050"/>
    <cellStyle name="汇总 4 2 2 2" xfId="1051"/>
    <cellStyle name="汇总 4 2 3" xfId="1053"/>
    <cellStyle name="汇总 4 3" xfId="1054"/>
    <cellStyle name="汇总 4 3 2" xfId="1055"/>
    <cellStyle name="汇总 4 4" xfId="1056"/>
    <cellStyle name="汇总 4 4 2" xfId="1057"/>
    <cellStyle name="汇总 4 5" xfId="1058"/>
    <cellStyle name="汇总 5" xfId="388"/>
    <cellStyle name="汇总 5 2" xfId="1059"/>
    <cellStyle name="汇总 5 2 2" xfId="1060"/>
    <cellStyle name="汇总 5 3" xfId="1061"/>
    <cellStyle name="汇总 5 3 2" xfId="1062"/>
    <cellStyle name="汇总 5 4" xfId="1064"/>
    <cellStyle name="汇总 6" xfId="1"/>
    <cellStyle name="汇总 6 2" xfId="690"/>
    <cellStyle name="汇总 7" xfId="1065"/>
    <cellStyle name="汇总 7 2" xfId="1066"/>
    <cellStyle name="汇总 8" xfId="1030"/>
    <cellStyle name="汇总 8 2" xfId="1067"/>
    <cellStyle name="计算 2" xfId="1068"/>
    <cellStyle name="计算 2 2" xfId="1069"/>
    <cellStyle name="计算 2 2 2" xfId="1070"/>
    <cellStyle name="计算 2 3" xfId="967"/>
    <cellStyle name="计算 2 4" xfId="1071"/>
    <cellStyle name="计算 3" xfId="1072"/>
    <cellStyle name="计算 3 2" xfId="1073"/>
    <cellStyle name="计算 3 2 2" xfId="1074"/>
    <cellStyle name="计算 3 3" xfId="1075"/>
    <cellStyle name="计算 3 4" xfId="1076"/>
    <cellStyle name="计算 4" xfId="972"/>
    <cellStyle name="计算 4 2" xfId="1077"/>
    <cellStyle name="计算 4 2 2" xfId="1078"/>
    <cellStyle name="计算 4 3" xfId="1079"/>
    <cellStyle name="计算 4 4" xfId="1080"/>
    <cellStyle name="计算 5" xfId="1081"/>
    <cellStyle name="计算 5 2" xfId="1082"/>
    <cellStyle name="计算 5 3" xfId="1083"/>
    <cellStyle name="计算 6" xfId="1084"/>
    <cellStyle name="计算 7" xfId="1085"/>
    <cellStyle name="计算 8" xfId="1086"/>
    <cellStyle name="检查单元格 2" xfId="1087"/>
    <cellStyle name="检查单元格 2 2" xfId="1088"/>
    <cellStyle name="检查单元格 2 2 2" xfId="713"/>
    <cellStyle name="检查单元格 2 3" xfId="1089"/>
    <cellStyle name="检查单元格 2 4" xfId="1090"/>
    <cellStyle name="检查单元格 3" xfId="1091"/>
    <cellStyle name="检查单元格 3 2" xfId="1092"/>
    <cellStyle name="检查单元格 3 2 2" xfId="1093"/>
    <cellStyle name="检查单元格 3 3" xfId="1094"/>
    <cellStyle name="检查单元格 3 4" xfId="1095"/>
    <cellStyle name="检查单元格 4" xfId="1096"/>
    <cellStyle name="检查单元格 4 2" xfId="1097"/>
    <cellStyle name="检查单元格 4 2 2" xfId="1098"/>
    <cellStyle name="检查单元格 4 3" xfId="1099"/>
    <cellStyle name="检查单元格 4 4" xfId="1100"/>
    <cellStyle name="检查单元格 5" xfId="1101"/>
    <cellStyle name="检查单元格 5 2" xfId="1102"/>
    <cellStyle name="检查单元格 5 3" xfId="1103"/>
    <cellStyle name="检查单元格 6" xfId="802"/>
    <cellStyle name="检查单元格 7" xfId="806"/>
    <cellStyle name="检查单元格 8" xfId="1104"/>
    <cellStyle name="解释性文本 2" xfId="1105"/>
    <cellStyle name="解释性文本 2 2" xfId="1106"/>
    <cellStyle name="解释性文本 2 2 2" xfId="1107"/>
    <cellStyle name="解释性文本 2 3" xfId="1108"/>
    <cellStyle name="解释性文本 2 4" xfId="1109"/>
    <cellStyle name="解释性文本 3" xfId="1110"/>
    <cellStyle name="解释性文本 3 2" xfId="1111"/>
    <cellStyle name="解释性文本 3 2 2" xfId="1112"/>
    <cellStyle name="解释性文本 3 3" xfId="1113"/>
    <cellStyle name="解释性文本 3 4" xfId="1114"/>
    <cellStyle name="解释性文本 4" xfId="1115"/>
    <cellStyle name="解释性文本 4 2" xfId="1116"/>
    <cellStyle name="解释性文本 4 2 2" xfId="1117"/>
    <cellStyle name="解释性文本 4 3" xfId="1004"/>
    <cellStyle name="解释性文本 4 4" xfId="1007"/>
    <cellStyle name="解释性文本 5" xfId="629"/>
    <cellStyle name="解释性文本 5 2" xfId="631"/>
    <cellStyle name="解释性文本 5 3" xfId="634"/>
    <cellStyle name="解释性文本 6" xfId="637"/>
    <cellStyle name="解释性文本 7" xfId="643"/>
    <cellStyle name="借出原因" xfId="1118"/>
    <cellStyle name="借出原因 2" xfId="1119"/>
    <cellStyle name="借出原因 2 2" xfId="1120"/>
    <cellStyle name="借出原因 2 2 2" xfId="1121"/>
    <cellStyle name="借出原因 2 3" xfId="1122"/>
    <cellStyle name="借出原因 3" xfId="1123"/>
    <cellStyle name="借出原因 3 2" xfId="1124"/>
    <cellStyle name="借出原因 4" xfId="1125"/>
    <cellStyle name="警告文本 2" xfId="1126"/>
    <cellStyle name="警告文本 2 2" xfId="1127"/>
    <cellStyle name="警告文本 2 2 2" xfId="1032"/>
    <cellStyle name="警告文本 2 3" xfId="1128"/>
    <cellStyle name="警告文本 2 4" xfId="1129"/>
    <cellStyle name="警告文本 3" xfId="1130"/>
    <cellStyle name="警告文本 3 2" xfId="1131"/>
    <cellStyle name="警告文本 3 2 2" xfId="1042"/>
    <cellStyle name="警告文本 3 3" xfId="1132"/>
    <cellStyle name="警告文本 3 4" xfId="1133"/>
    <cellStyle name="警告文本 4" xfId="1134"/>
    <cellStyle name="警告文本 4 2" xfId="1135"/>
    <cellStyle name="警告文本 4 2 2" xfId="1052"/>
    <cellStyle name="警告文本 4 3" xfId="1136"/>
    <cellStyle name="警告文本 4 4" xfId="1137"/>
    <cellStyle name="警告文本 5" xfId="1138"/>
    <cellStyle name="警告文本 5 2" xfId="1139"/>
    <cellStyle name="警告文本 5 3" xfId="1140"/>
    <cellStyle name="警告文本 6" xfId="1141"/>
    <cellStyle name="警告文本 7" xfId="1142"/>
    <cellStyle name="链接单元格 2" xfId="913"/>
    <cellStyle name="链接单元格 2 2" xfId="1143"/>
    <cellStyle name="链接单元格 2 2 2" xfId="1144"/>
    <cellStyle name="链接单元格 2 3" xfId="1145"/>
    <cellStyle name="链接单元格 2 4" xfId="1146"/>
    <cellStyle name="链接单元格 3" xfId="905"/>
    <cellStyle name="链接单元格 3 2" xfId="1147"/>
    <cellStyle name="链接单元格 3 2 2" xfId="701"/>
    <cellStyle name="链接单元格 3 3" xfId="1148"/>
    <cellStyle name="链接单元格 3 4" xfId="1149"/>
    <cellStyle name="链接单元格 4" xfId="908"/>
    <cellStyle name="链接单元格 4 2" xfId="1150"/>
    <cellStyle name="链接单元格 4 2 2" xfId="1151"/>
    <cellStyle name="链接单元格 4 3" xfId="1152"/>
    <cellStyle name="链接单元格 4 4" xfId="1153"/>
    <cellStyle name="链接单元格 5" xfId="915"/>
    <cellStyle name="链接单元格 5 2" xfId="1154"/>
    <cellStyle name="链接单元格 5 3" xfId="1155"/>
    <cellStyle name="链接单元格 6" xfId="918"/>
    <cellStyle name="链接单元格 7" xfId="921"/>
    <cellStyle name="普通_97-917" xfId="1156"/>
    <cellStyle name="千分位[0]_laroux" xfId="1158"/>
    <cellStyle name="千分位_97-917" xfId="1063"/>
    <cellStyle name="千位[0]_ 方正PC" xfId="1159"/>
    <cellStyle name="千位_ 方正PC" xfId="1160"/>
    <cellStyle name="千位分隔" xfId="16" builtinId="3"/>
    <cellStyle name="千位分隔 11" xfId="1161"/>
    <cellStyle name="千位分隔 11 2" xfId="1162"/>
    <cellStyle name="千位分隔 2" xfId="1163"/>
    <cellStyle name="千位分隔 2 2" xfId="480"/>
    <cellStyle name="千位分隔 2 2 2" xfId="1164"/>
    <cellStyle name="千位分隔 2 3" xfId="1165"/>
    <cellStyle name="千位分隔 2 3 2" xfId="429"/>
    <cellStyle name="千位分隔 2 4" xfId="416"/>
    <cellStyle name="千位分隔 2 4 2" xfId="418"/>
    <cellStyle name="千位分隔 3" xfId="558"/>
    <cellStyle name="千位分隔 3 2" xfId="560"/>
    <cellStyle name="千位分隔 3 2 2" xfId="562"/>
    <cellStyle name="千位分隔 3 3" xfId="564"/>
    <cellStyle name="千位分隔 4" xfId="567"/>
    <cellStyle name="千位分隔 4 2" xfId="569"/>
    <cellStyle name="千位分隔 4 6" xfId="1166"/>
    <cellStyle name="千位分隔 4 6 2" xfId="1167"/>
    <cellStyle name="千位分隔 5" xfId="574"/>
    <cellStyle name="千位分隔 5 2" xfId="576"/>
    <cellStyle name="千位分隔 6" xfId="581"/>
    <cellStyle name="千位分隔 6 2" xfId="583"/>
    <cellStyle name="千位分隔 7" xfId="586"/>
    <cellStyle name="千位分隔 7 2" xfId="1168"/>
    <cellStyle name="千位分隔 8" xfId="588"/>
    <cellStyle name="千位分隔 8 2" xfId="1169"/>
    <cellStyle name="千位分隔 9" xfId="1170"/>
    <cellStyle name="强调 1" xfId="1171"/>
    <cellStyle name="强调 1 2" xfId="1172"/>
    <cellStyle name="强调 2" xfId="1173"/>
    <cellStyle name="强调 2 2" xfId="331"/>
    <cellStyle name="强调 3" xfId="1174"/>
    <cellStyle name="强调 3 2" xfId="1175"/>
    <cellStyle name="强调文字颜色 1 2" xfId="761"/>
    <cellStyle name="强调文字颜色 1 2 2" xfId="1176"/>
    <cellStyle name="强调文字颜色 1 2 2 2" xfId="1177"/>
    <cellStyle name="强调文字颜色 1 2 3" xfId="1178"/>
    <cellStyle name="强调文字颜色 1 3" xfId="1179"/>
    <cellStyle name="强调文字颜色 1 3 2" xfId="1180"/>
    <cellStyle name="强调文字颜色 2 2" xfId="1181"/>
    <cellStyle name="强调文字颜色 2 2 2" xfId="217"/>
    <cellStyle name="强调文字颜色 2 2 2 2" xfId="110"/>
    <cellStyle name="强调文字颜色 2 2 3" xfId="1182"/>
    <cellStyle name="强调文字颜色 2 3" xfId="1183"/>
    <cellStyle name="强调文字颜色 2 3 2" xfId="3"/>
    <cellStyle name="强调文字颜色 3 2" xfId="1184"/>
    <cellStyle name="强调文字颜色 3 2 2" xfId="1185"/>
    <cellStyle name="强调文字颜色 3 2 2 2" xfId="1186"/>
    <cellStyle name="强调文字颜色 3 2 3" xfId="1187"/>
    <cellStyle name="强调文字颜色 3 3" xfId="740"/>
    <cellStyle name="强调文字颜色 3 3 2" xfId="742"/>
    <cellStyle name="强调文字颜色 4 2" xfId="1188"/>
    <cellStyle name="强调文字颜色 4 2 2" xfId="1189"/>
    <cellStyle name="强调文字颜色 4 2 2 2" xfId="1190"/>
    <cellStyle name="强调文字颜色 4 2 3" xfId="1191"/>
    <cellStyle name="强调文字颜色 4 3" xfId="1192"/>
    <cellStyle name="强调文字颜色 4 3 2" xfId="1193"/>
    <cellStyle name="强调文字颜色 5 2" xfId="1194"/>
    <cellStyle name="强调文字颜色 5 2 2" xfId="412"/>
    <cellStyle name="强调文字颜色 5 2 2 2" xfId="251"/>
    <cellStyle name="强调文字颜色 5 2 3" xfId="208"/>
    <cellStyle name="强调文字颜色 5 3" xfId="1195"/>
    <cellStyle name="强调文字颜色 5 3 2" xfId="1196"/>
    <cellStyle name="强调文字颜色 6 2" xfId="1197"/>
    <cellStyle name="强调文字颜色 6 2 2" xfId="1198"/>
    <cellStyle name="强调文字颜色 6 2 2 2" xfId="1199"/>
    <cellStyle name="强调文字颜色 6 2 3" xfId="1200"/>
    <cellStyle name="强调文字颜色 6 3" xfId="1201"/>
    <cellStyle name="强调文字颜色 6 3 2" xfId="1202"/>
    <cellStyle name="日期" xfId="21"/>
    <cellStyle name="日期 2" xfId="1203"/>
    <cellStyle name="日期 2 2" xfId="1204"/>
    <cellStyle name="日期 2 2 2" xfId="1205"/>
    <cellStyle name="日期 2 3" xfId="1206"/>
    <cellStyle name="日期 3" xfId="1207"/>
    <cellStyle name="日期 3 2" xfId="1208"/>
    <cellStyle name="日期 4" xfId="1209"/>
    <cellStyle name="商品名称" xfId="1210"/>
    <cellStyle name="商品名称 2" xfId="1211"/>
    <cellStyle name="商品名称 2 2" xfId="1212"/>
    <cellStyle name="商品名称 2 2 2" xfId="1213"/>
    <cellStyle name="商品名称 2 3" xfId="1017"/>
    <cellStyle name="商品名称 3" xfId="1214"/>
    <cellStyle name="商品名称 3 2" xfId="1215"/>
    <cellStyle name="商品名称 4" xfId="339"/>
    <cellStyle name="适中 2" xfId="1216"/>
    <cellStyle name="适中 2 2" xfId="156"/>
    <cellStyle name="适中 2 2 2" xfId="160"/>
    <cellStyle name="适中 2 3" xfId="1217"/>
    <cellStyle name="适中 2 4" xfId="1218"/>
    <cellStyle name="适中 3" xfId="678"/>
    <cellStyle name="适中 3 2" xfId="1219"/>
    <cellStyle name="适中 3 2 2" xfId="1220"/>
    <cellStyle name="适中 3 3" xfId="1221"/>
    <cellStyle name="适中 3 4" xfId="1222"/>
    <cellStyle name="适中 4" xfId="1223"/>
    <cellStyle name="适中 4 2" xfId="1224"/>
    <cellStyle name="适中 4 2 2" xfId="1225"/>
    <cellStyle name="适中 4 3" xfId="1226"/>
    <cellStyle name="适中 4 4" xfId="1227"/>
    <cellStyle name="适中 5" xfId="1228"/>
    <cellStyle name="适中 5 2" xfId="1229"/>
    <cellStyle name="适中 5 3" xfId="1230"/>
    <cellStyle name="适中 6" xfId="1231"/>
    <cellStyle name="适中 7" xfId="1232"/>
    <cellStyle name="适中 8" xfId="1233"/>
    <cellStyle name="输出 2" xfId="1234"/>
    <cellStyle name="输出 2 2" xfId="1235"/>
    <cellStyle name="输出 2 2 2" xfId="791"/>
    <cellStyle name="输出 2 3" xfId="1236"/>
    <cellStyle name="输出 2 4" xfId="1237"/>
    <cellStyle name="输出 3" xfId="1238"/>
    <cellStyle name="输出 3 2" xfId="1239"/>
    <cellStyle name="输出 3 2 2" xfId="805"/>
    <cellStyle name="输出 3 3" xfId="1240"/>
    <cellStyle name="输出 3 4" xfId="166"/>
    <cellStyle name="输出 4" xfId="1241"/>
    <cellStyle name="输出 4 2" xfId="843"/>
    <cellStyle name="输出 4 2 2" xfId="845"/>
    <cellStyle name="输出 4 3" xfId="870"/>
    <cellStyle name="输出 4 4" xfId="177"/>
    <cellStyle name="输出 5" xfId="1242"/>
    <cellStyle name="输出 5 2" xfId="1243"/>
    <cellStyle name="输出 5 3" xfId="1244"/>
    <cellStyle name="输出 6" xfId="1245"/>
    <cellStyle name="输出 7" xfId="1246"/>
    <cellStyle name="输出 8" xfId="1247"/>
    <cellStyle name="输入 2" xfId="607"/>
    <cellStyle name="输入 2 2" xfId="823"/>
    <cellStyle name="输入 2 2 2" xfId="1248"/>
    <cellStyle name="输入 2 3" xfId="1249"/>
    <cellStyle name="输入 2 4" xfId="254"/>
    <cellStyle name="输入 3" xfId="825"/>
    <cellStyle name="输入 3 2" xfId="827"/>
    <cellStyle name="输入 3 2 2" xfId="829"/>
    <cellStyle name="输入 3 3" xfId="831"/>
    <cellStyle name="输入 3 4" xfId="834"/>
    <cellStyle name="输入 4" xfId="1250"/>
    <cellStyle name="输入 4 2" xfId="1251"/>
    <cellStyle name="输入 4 2 2" xfId="1252"/>
    <cellStyle name="输入 4 3" xfId="1253"/>
    <cellStyle name="输入 4 4" xfId="1254"/>
    <cellStyle name="输入 5" xfId="1255"/>
    <cellStyle name="输入 5 2" xfId="1256"/>
    <cellStyle name="输入 5 3" xfId="1257"/>
    <cellStyle name="输入 6" xfId="1258"/>
    <cellStyle name="输入 7" xfId="1259"/>
    <cellStyle name="输入 8" xfId="1157"/>
    <cellStyle name="数量" xfId="1260"/>
    <cellStyle name="数量 2" xfId="1261"/>
    <cellStyle name="数量 2 2" xfId="1262"/>
    <cellStyle name="数量 2 2 2" xfId="556"/>
    <cellStyle name="数量 2 3" xfId="1263"/>
    <cellStyle name="数量 3" xfId="432"/>
    <cellStyle name="数量 3 2" xfId="1264"/>
    <cellStyle name="数量 4" xfId="969"/>
    <cellStyle name="未定义" xfId="1265"/>
    <cellStyle name="样式 1" xfId="1266"/>
    <cellStyle name="昗弨_Pacific Region P&amp;L" xfId="683"/>
    <cellStyle name="寘嬫愗傝 [0.00]_Region Orders (2)" xfId="1267"/>
    <cellStyle name="寘嬫愗傝_Region Orders (2)" xfId="1268"/>
    <cellStyle name="注释 2" xfId="183"/>
    <cellStyle name="注释 2 2" xfId="1269"/>
    <cellStyle name="注释 2 2 2" xfId="1270"/>
    <cellStyle name="注释 2 3" xfId="1271"/>
    <cellStyle name="注释 2 4" xfId="1272"/>
    <cellStyle name="注释 3" xfId="1273"/>
    <cellStyle name="注释 3 2" xfId="1274"/>
    <cellStyle name="注释 3 2 2" xfId="1275"/>
    <cellStyle name="注释 3 3" xfId="1276"/>
    <cellStyle name="注释 3 4" xfId="1277"/>
    <cellStyle name="注释 4" xfId="1278"/>
    <cellStyle name="注释 4 2" xfId="717"/>
    <cellStyle name="注释 4 2 2" xfId="720"/>
    <cellStyle name="注释 4 3" xfId="724"/>
    <cellStyle name="注释 4 4" xfId="732"/>
    <cellStyle name="注释 5" xfId="1279"/>
    <cellStyle name="注释 5 2" xfId="1280"/>
    <cellStyle name="注释 5 3" xfId="1281"/>
    <cellStyle name="注释 6" xfId="1282"/>
    <cellStyle name="注释 7" xfId="953"/>
    <cellStyle name="注释 8" xfId="956"/>
  </cellStyles>
  <dxfs count="1459">
    <dxf>
      <font>
        <b/>
        <i val="0"/>
      </font>
    </dxf>
    <dxf>
      <font>
        <b/>
        <i val="0"/>
      </font>
    </dxf>
    <dxf>
      <font>
        <b val="0"/>
        <i val="0"/>
        <color indexed="10"/>
      </font>
    </dxf>
    <dxf>
      <font>
        <b val="0"/>
        <i val="0"/>
        <color indexed="10"/>
      </font>
    </dxf>
    <dxf>
      <font>
        <b val="0"/>
        <i val="0"/>
        <color indexed="10"/>
      </font>
    </dxf>
    <dxf>
      <font>
        <b val="0"/>
        <color indexed="9"/>
      </font>
    </dxf>
    <dxf>
      <font>
        <b val="0"/>
        <color indexed="9"/>
      </font>
    </dxf>
    <dxf>
      <font>
        <b val="0"/>
        <color indexed="9"/>
      </font>
    </dxf>
    <dxf>
      <font>
        <b val="0"/>
        <color indexed="9"/>
      </font>
    </dxf>
    <dxf>
      <font>
        <color indexed="9"/>
      </font>
    </dxf>
    <dxf>
      <font>
        <color indexed="9"/>
      </font>
    </dxf>
    <dxf>
      <font>
        <color indexed="9"/>
      </font>
    </dxf>
    <dxf>
      <font>
        <color indexed="9"/>
      </font>
    </dxf>
    <dxf>
      <font>
        <color indexed="9"/>
      </font>
    </dxf>
    <dxf>
      <font>
        <color indexed="9"/>
      </font>
    </dxf>
    <dxf>
      <font>
        <b val="0"/>
        <color indexed="9"/>
      </font>
    </dxf>
    <dxf>
      <font>
        <b val="0"/>
        <color indexed="9"/>
      </font>
    </dxf>
    <dxf>
      <font>
        <b val="0"/>
        <i val="0"/>
        <color indexed="9"/>
      </font>
    </dxf>
    <dxf>
      <font>
        <b val="0"/>
        <color indexed="9"/>
      </font>
    </dxf>
    <dxf>
      <font>
        <b val="0"/>
        <color indexed="9"/>
      </font>
    </dxf>
    <dxf>
      <font>
        <b val="0"/>
        <color indexed="9"/>
      </font>
    </dxf>
    <dxf>
      <font>
        <b val="0"/>
        <color indexed="9"/>
      </font>
    </dxf>
    <dxf>
      <font>
        <b val="0"/>
        <color indexed="9"/>
      </font>
    </dxf>
    <dxf>
      <font>
        <color indexed="10"/>
      </font>
    </dxf>
    <dxf>
      <font>
        <color indexed="1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indexed="9"/>
      </font>
    </dxf>
    <dxf>
      <font>
        <color indexed="9"/>
      </font>
    </dxf>
    <dxf>
      <font>
        <color indexed="9"/>
      </font>
    </dxf>
    <dxf>
      <font>
        <color indexed="9"/>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indexed="10"/>
      </font>
    </dxf>
    <dxf>
      <font>
        <b/>
        <i val="0"/>
      </font>
    </dxf>
    <dxf>
      <font>
        <b/>
        <i val="0"/>
      </font>
    </dxf>
    <dxf>
      <font>
        <b/>
        <i val="0"/>
      </font>
    </dxf>
    <dxf>
      <font>
        <b/>
        <i val="0"/>
      </font>
    </dxf>
    <dxf>
      <font>
        <b/>
        <i val="0"/>
      </font>
    </dxf>
    <dxf>
      <font>
        <b/>
        <i val="0"/>
      </font>
    </dxf>
    <dxf>
      <font>
        <b/>
        <i val="0"/>
      </font>
    </dxf>
    <dxf>
      <font>
        <color indexed="9"/>
      </font>
    </dxf>
    <dxf>
      <font>
        <b/>
        <i val="0"/>
      </font>
    </dxf>
    <dxf>
      <font>
        <color indexed="9"/>
      </font>
    </dxf>
    <dxf>
      <font>
        <color indexed="10"/>
      </font>
    </dxf>
    <dxf>
      <font>
        <color indexed="9"/>
      </font>
    </dxf>
    <dxf>
      <font>
        <color indexed="1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indexed="10"/>
      </font>
    </dxf>
    <dxf>
      <font>
        <color indexed="1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indexed="9"/>
      </font>
    </dxf>
  </dxfs>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SW-TEO"/>
      <sheetName val="中央"/>
      <sheetName val="Open"/>
      <sheetName val="Toolbox"/>
      <sheetName val="国家"/>
      <sheetName val="G.1R-Shou COP Gf"/>
      <sheetName val="Financ. Overvie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收入(一般)"/>
      <sheetName val="支出(一般)"/>
      <sheetName val="收入(基金)"/>
      <sheetName val="支出(基金)"/>
      <sheetName val="国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topLeftCell="A13" zoomScaleNormal="100" workbookViewId="0">
      <selection activeCell="K8" sqref="K8"/>
    </sheetView>
  </sheetViews>
  <sheetFormatPr defaultColWidth="9" defaultRowHeight="13.5"/>
  <cols>
    <col min="1" max="1" width="9" style="453"/>
    <col min="2" max="7" width="9" style="450"/>
    <col min="8" max="8" width="10.375" style="450" customWidth="1"/>
    <col min="9" max="9" width="40.5" style="450" customWidth="1"/>
    <col min="10" max="16384" width="9" style="450"/>
  </cols>
  <sheetData>
    <row r="1" spans="1:9" ht="59.1" customHeight="1">
      <c r="A1" s="461" t="s">
        <v>0</v>
      </c>
      <c r="B1" s="462"/>
      <c r="C1" s="462"/>
      <c r="D1" s="462"/>
      <c r="E1" s="462"/>
      <c r="F1" s="462"/>
      <c r="G1" s="462"/>
      <c r="H1" s="462"/>
      <c r="I1" s="462"/>
    </row>
    <row r="2" spans="1:9" ht="20.100000000000001" customHeight="1">
      <c r="A2" s="454"/>
      <c r="B2" s="455"/>
      <c r="C2" s="455"/>
      <c r="D2" s="455"/>
      <c r="E2" s="455"/>
      <c r="F2" s="455"/>
      <c r="G2" s="455"/>
      <c r="H2" s="455"/>
      <c r="I2" s="455"/>
    </row>
    <row r="3" spans="1:9" ht="29.1" customHeight="1">
      <c r="A3" s="460" t="s">
        <v>1</v>
      </c>
      <c r="B3" s="460"/>
      <c r="C3" s="460"/>
      <c r="D3" s="460"/>
      <c r="E3" s="460"/>
      <c r="F3" s="460"/>
      <c r="G3" s="460"/>
      <c r="H3" s="460"/>
      <c r="I3" s="460"/>
    </row>
    <row r="4" spans="1:9" ht="29.1" customHeight="1">
      <c r="A4" s="458" t="s">
        <v>2</v>
      </c>
      <c r="B4" s="459"/>
      <c r="C4" s="459"/>
      <c r="D4" s="459"/>
      <c r="E4" s="459"/>
      <c r="F4" s="459"/>
      <c r="G4" s="459"/>
      <c r="H4" s="459"/>
      <c r="I4" s="459"/>
    </row>
    <row r="5" spans="1:9" ht="29.1" customHeight="1">
      <c r="A5" s="458" t="s">
        <v>3</v>
      </c>
      <c r="B5" s="459"/>
      <c r="C5" s="459"/>
      <c r="D5" s="459"/>
      <c r="E5" s="459"/>
      <c r="F5" s="459"/>
      <c r="G5" s="459"/>
      <c r="H5" s="459"/>
      <c r="I5" s="459"/>
    </row>
    <row r="6" spans="1:9" ht="29.1" customHeight="1">
      <c r="A6" s="458" t="s">
        <v>4</v>
      </c>
      <c r="B6" s="459"/>
      <c r="C6" s="459"/>
      <c r="D6" s="459"/>
      <c r="E6" s="459"/>
      <c r="F6" s="459"/>
      <c r="G6" s="459"/>
      <c r="H6" s="459"/>
      <c r="I6" s="459"/>
    </row>
    <row r="7" spans="1:9" ht="22.5">
      <c r="A7" s="460" t="s">
        <v>5</v>
      </c>
      <c r="B7" s="460"/>
      <c r="C7" s="460"/>
      <c r="D7" s="460"/>
      <c r="E7" s="460"/>
      <c r="F7" s="460"/>
      <c r="G7" s="460"/>
      <c r="H7" s="460"/>
      <c r="I7" s="460"/>
    </row>
    <row r="8" spans="1:9" s="452" customFormat="1" ht="22.5">
      <c r="A8" s="460" t="s">
        <v>6</v>
      </c>
      <c r="B8" s="460"/>
      <c r="C8" s="460"/>
      <c r="D8" s="460"/>
      <c r="E8" s="460"/>
      <c r="F8" s="460"/>
      <c r="G8" s="460"/>
      <c r="H8" s="460"/>
      <c r="I8" s="460"/>
    </row>
    <row r="9" spans="1:9" ht="29.1" customHeight="1">
      <c r="A9" s="458" t="s">
        <v>7</v>
      </c>
      <c r="B9" s="459"/>
      <c r="C9" s="459"/>
      <c r="D9" s="459"/>
      <c r="E9" s="459"/>
      <c r="F9" s="459"/>
      <c r="G9" s="459"/>
      <c r="H9" s="459"/>
      <c r="I9" s="459"/>
    </row>
    <row r="10" spans="1:9" ht="29.1" customHeight="1">
      <c r="A10" s="458" t="s">
        <v>8</v>
      </c>
      <c r="B10" s="458"/>
      <c r="C10" s="458"/>
      <c r="D10" s="458"/>
      <c r="E10" s="458"/>
      <c r="F10" s="458"/>
      <c r="G10" s="458"/>
      <c r="H10" s="458"/>
      <c r="I10" s="458"/>
    </row>
    <row r="11" spans="1:9" ht="29.1" customHeight="1">
      <c r="A11" s="458" t="s">
        <v>9</v>
      </c>
      <c r="B11" s="459"/>
      <c r="C11" s="459"/>
      <c r="D11" s="459"/>
      <c r="E11" s="459"/>
      <c r="F11" s="459"/>
      <c r="G11" s="459"/>
      <c r="H11" s="459"/>
      <c r="I11" s="459"/>
    </row>
    <row r="12" spans="1:9" ht="29.1" customHeight="1">
      <c r="A12" s="458" t="s">
        <v>10</v>
      </c>
      <c r="B12" s="459"/>
      <c r="C12" s="459"/>
      <c r="D12" s="459"/>
      <c r="E12" s="459"/>
      <c r="F12" s="459"/>
      <c r="G12" s="459"/>
      <c r="H12" s="459"/>
      <c r="I12" s="459"/>
    </row>
    <row r="13" spans="1:9" ht="29.1" customHeight="1">
      <c r="A13" s="458" t="s">
        <v>11</v>
      </c>
      <c r="B13" s="459"/>
      <c r="C13" s="459"/>
      <c r="D13" s="459"/>
      <c r="E13" s="459"/>
      <c r="F13" s="459"/>
      <c r="G13" s="459"/>
      <c r="H13" s="459"/>
      <c r="I13" s="459"/>
    </row>
    <row r="14" spans="1:9" ht="29.1" customHeight="1">
      <c r="A14" s="458" t="s">
        <v>12</v>
      </c>
      <c r="B14" s="459"/>
      <c r="C14" s="459"/>
      <c r="D14" s="459"/>
      <c r="E14" s="459"/>
      <c r="F14" s="459"/>
      <c r="G14" s="459"/>
      <c r="H14" s="459"/>
      <c r="I14" s="459"/>
    </row>
    <row r="15" spans="1:9" ht="29.1" customHeight="1">
      <c r="A15" s="458" t="s">
        <v>13</v>
      </c>
      <c r="B15" s="459"/>
      <c r="C15" s="459"/>
      <c r="D15" s="459"/>
      <c r="E15" s="459"/>
      <c r="F15" s="459"/>
      <c r="G15" s="459"/>
      <c r="H15" s="459"/>
      <c r="I15" s="459"/>
    </row>
    <row r="16" spans="1:9" ht="29.1" customHeight="1">
      <c r="A16" s="458" t="s">
        <v>14</v>
      </c>
      <c r="B16" s="459"/>
      <c r="C16" s="459"/>
      <c r="D16" s="459"/>
      <c r="E16" s="459"/>
      <c r="F16" s="459"/>
      <c r="G16" s="459"/>
      <c r="H16" s="459"/>
      <c r="I16" s="459"/>
    </row>
    <row r="17" spans="1:9" ht="29.1" customHeight="1">
      <c r="A17" s="458" t="s">
        <v>15</v>
      </c>
      <c r="B17" s="459"/>
      <c r="C17" s="459"/>
      <c r="D17" s="459"/>
      <c r="E17" s="459"/>
      <c r="F17" s="459"/>
      <c r="G17" s="459"/>
      <c r="H17" s="459"/>
      <c r="I17" s="459"/>
    </row>
    <row r="18" spans="1:9" ht="29.1" customHeight="1">
      <c r="A18" s="458" t="s">
        <v>16</v>
      </c>
      <c r="B18" s="459"/>
      <c r="C18" s="459"/>
      <c r="D18" s="459"/>
      <c r="E18" s="459"/>
      <c r="F18" s="459"/>
      <c r="G18" s="459"/>
      <c r="H18" s="459"/>
      <c r="I18" s="459"/>
    </row>
    <row r="19" spans="1:9" ht="29.1" customHeight="1">
      <c r="A19" s="458" t="s">
        <v>17</v>
      </c>
      <c r="B19" s="459"/>
      <c r="C19" s="459"/>
      <c r="D19" s="459"/>
      <c r="E19" s="459"/>
      <c r="F19" s="459"/>
      <c r="G19" s="459"/>
      <c r="H19" s="459"/>
      <c r="I19" s="459"/>
    </row>
    <row r="20" spans="1:9" ht="29.1" customHeight="1">
      <c r="A20" s="458" t="s">
        <v>18</v>
      </c>
      <c r="B20" s="459"/>
      <c r="C20" s="459"/>
      <c r="D20" s="459"/>
      <c r="E20" s="459"/>
      <c r="F20" s="459"/>
      <c r="G20" s="459"/>
      <c r="H20" s="459"/>
      <c r="I20" s="459"/>
    </row>
    <row r="21" spans="1:9" ht="29.1" customHeight="1">
      <c r="A21" s="458" t="s">
        <v>19</v>
      </c>
      <c r="B21" s="459"/>
      <c r="C21" s="459"/>
      <c r="D21" s="459"/>
      <c r="E21" s="459"/>
      <c r="F21" s="459"/>
      <c r="G21" s="459"/>
      <c r="H21" s="459"/>
      <c r="I21" s="459"/>
    </row>
    <row r="22" spans="1:9" ht="29.1" customHeight="1">
      <c r="A22" s="458" t="s">
        <v>20</v>
      </c>
      <c r="B22" s="459"/>
      <c r="C22" s="459"/>
      <c r="D22" s="459"/>
      <c r="E22" s="459"/>
      <c r="F22" s="459"/>
      <c r="G22" s="459"/>
      <c r="H22" s="459"/>
      <c r="I22" s="459"/>
    </row>
    <row r="23" spans="1:9" ht="29.1" customHeight="1">
      <c r="A23" s="458" t="s">
        <v>21</v>
      </c>
      <c r="B23" s="458"/>
      <c r="C23" s="458"/>
      <c r="D23" s="458"/>
      <c r="E23" s="458"/>
      <c r="F23" s="458"/>
      <c r="G23" s="458"/>
      <c r="H23" s="458"/>
      <c r="I23" s="458"/>
    </row>
    <row r="24" spans="1:9" ht="29.1" customHeight="1">
      <c r="A24" s="458" t="s">
        <v>22</v>
      </c>
      <c r="B24" s="458"/>
      <c r="C24" s="458"/>
      <c r="D24" s="458"/>
      <c r="E24" s="458"/>
      <c r="F24" s="458"/>
      <c r="G24" s="458"/>
      <c r="H24" s="458"/>
      <c r="I24" s="458"/>
    </row>
    <row r="25" spans="1:9" ht="29.1" customHeight="1">
      <c r="A25" s="458" t="s">
        <v>23</v>
      </c>
      <c r="B25" s="458"/>
      <c r="C25" s="458"/>
      <c r="D25" s="458"/>
      <c r="E25" s="458"/>
      <c r="F25" s="458"/>
      <c r="G25" s="458"/>
      <c r="H25" s="458"/>
      <c r="I25" s="458"/>
    </row>
    <row r="26" spans="1:9" ht="29.1" customHeight="1">
      <c r="A26" s="458" t="s">
        <v>24</v>
      </c>
      <c r="B26" s="458"/>
      <c r="C26" s="458"/>
      <c r="D26" s="458"/>
      <c r="E26" s="458"/>
      <c r="F26" s="458"/>
      <c r="G26" s="458"/>
      <c r="H26" s="458"/>
      <c r="I26" s="458"/>
    </row>
    <row r="27" spans="1:9" ht="29.1" customHeight="1">
      <c r="A27" s="458" t="s">
        <v>25</v>
      </c>
      <c r="B27" s="458"/>
      <c r="C27" s="458"/>
      <c r="D27" s="458"/>
      <c r="E27" s="458"/>
      <c r="F27" s="458"/>
      <c r="G27" s="458"/>
      <c r="H27" s="458"/>
      <c r="I27" s="458"/>
    </row>
    <row r="28" spans="1:9" ht="29.1" customHeight="1">
      <c r="A28" s="458" t="s">
        <v>26</v>
      </c>
      <c r="B28" s="458"/>
      <c r="C28" s="458"/>
      <c r="D28" s="458"/>
      <c r="E28" s="458"/>
      <c r="F28" s="458"/>
      <c r="G28" s="458"/>
      <c r="H28" s="458"/>
      <c r="I28" s="458"/>
    </row>
    <row r="29" spans="1:9" ht="29.1" customHeight="1">
      <c r="A29" s="458" t="s">
        <v>27</v>
      </c>
      <c r="B29" s="458"/>
      <c r="C29" s="458"/>
      <c r="D29" s="458"/>
      <c r="E29" s="458"/>
      <c r="F29" s="458"/>
      <c r="G29" s="458"/>
      <c r="H29" s="458"/>
      <c r="I29" s="458"/>
    </row>
    <row r="30" spans="1:9" ht="29.1" customHeight="1">
      <c r="A30" s="458" t="s">
        <v>28</v>
      </c>
      <c r="B30" s="458"/>
      <c r="C30" s="458"/>
      <c r="D30" s="458"/>
      <c r="E30" s="458"/>
      <c r="F30" s="458"/>
      <c r="G30" s="458"/>
      <c r="H30" s="458"/>
      <c r="I30" s="458"/>
    </row>
    <row r="31" spans="1:9" ht="29.1" customHeight="1">
      <c r="A31" s="458" t="s">
        <v>29</v>
      </c>
      <c r="B31" s="458"/>
      <c r="C31" s="458"/>
      <c r="D31" s="458"/>
      <c r="E31" s="458"/>
      <c r="F31" s="458"/>
      <c r="G31" s="458"/>
      <c r="H31" s="458"/>
      <c r="I31" s="458"/>
    </row>
    <row r="32" spans="1:9" ht="29.1" customHeight="1">
      <c r="A32" s="458" t="s">
        <v>30</v>
      </c>
      <c r="B32" s="458"/>
      <c r="C32" s="458"/>
      <c r="D32" s="458"/>
      <c r="E32" s="458"/>
      <c r="F32" s="458"/>
      <c r="G32" s="458"/>
      <c r="H32" s="458"/>
      <c r="I32" s="458"/>
    </row>
    <row r="33" spans="1:9" ht="29.1" customHeight="1">
      <c r="A33" s="458" t="s">
        <v>31</v>
      </c>
      <c r="B33" s="458"/>
      <c r="C33" s="458"/>
      <c r="D33" s="458"/>
      <c r="E33" s="458"/>
      <c r="F33" s="458"/>
      <c r="G33" s="458"/>
      <c r="H33" s="458"/>
      <c r="I33" s="458"/>
    </row>
    <row r="34" spans="1:9" ht="22.5" customHeight="1">
      <c r="A34" s="458" t="s">
        <v>32</v>
      </c>
      <c r="B34" s="458"/>
      <c r="C34" s="458"/>
      <c r="D34" s="458"/>
      <c r="E34" s="458"/>
      <c r="F34" s="458"/>
      <c r="G34" s="458"/>
      <c r="H34" s="458"/>
      <c r="I34" s="458"/>
    </row>
    <row r="35" spans="1:9" ht="22.5">
      <c r="A35" s="458" t="s">
        <v>33</v>
      </c>
      <c r="B35" s="458"/>
      <c r="C35" s="458"/>
      <c r="D35" s="458"/>
      <c r="E35" s="458"/>
      <c r="F35" s="458"/>
      <c r="G35" s="458"/>
      <c r="H35" s="458"/>
      <c r="I35" s="458"/>
    </row>
    <row r="36" spans="1:9" ht="22.5">
      <c r="A36" s="458"/>
      <c r="B36" s="458"/>
      <c r="C36" s="458"/>
      <c r="D36" s="458"/>
      <c r="E36" s="458"/>
      <c r="F36" s="458"/>
      <c r="G36" s="458"/>
      <c r="H36" s="458"/>
      <c r="I36" s="458"/>
    </row>
    <row r="37" spans="1:9" ht="22.5">
      <c r="A37" s="458"/>
      <c r="B37" s="458"/>
      <c r="C37" s="458"/>
      <c r="D37" s="458"/>
      <c r="E37" s="458"/>
      <c r="F37" s="458"/>
      <c r="G37" s="458"/>
      <c r="H37" s="458"/>
      <c r="I37" s="458"/>
    </row>
    <row r="38" spans="1:9" ht="22.5">
      <c r="A38" s="458"/>
      <c r="B38" s="458"/>
      <c r="C38" s="458"/>
      <c r="D38" s="458"/>
      <c r="E38" s="458"/>
      <c r="F38" s="458"/>
      <c r="G38" s="458"/>
      <c r="H38" s="458"/>
      <c r="I38" s="458"/>
    </row>
    <row r="39" spans="1:9" ht="22.5">
      <c r="A39" s="458"/>
      <c r="B39" s="459"/>
      <c r="C39" s="459"/>
      <c r="D39" s="459"/>
      <c r="E39" s="459"/>
      <c r="F39" s="459"/>
      <c r="G39" s="459"/>
      <c r="H39" s="459"/>
      <c r="I39" s="459"/>
    </row>
    <row r="40" spans="1:9" ht="22.5">
      <c r="A40" s="458"/>
      <c r="B40" s="459"/>
      <c r="C40" s="459"/>
      <c r="D40" s="459"/>
      <c r="E40" s="459"/>
      <c r="F40" s="459"/>
      <c r="G40" s="459"/>
      <c r="H40" s="459"/>
      <c r="I40" s="459"/>
    </row>
  </sheetData>
  <mergeCells count="39">
    <mergeCell ref="A1:I1"/>
    <mergeCell ref="A3:I3"/>
    <mergeCell ref="A4:I4"/>
    <mergeCell ref="A5:I5"/>
    <mergeCell ref="A6:I6"/>
    <mergeCell ref="A7:I7"/>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 ref="A25:I25"/>
    <mergeCell ref="A26:I26"/>
    <mergeCell ref="A27:I27"/>
    <mergeCell ref="A28:I28"/>
    <mergeCell ref="A29:I29"/>
    <mergeCell ref="A30:I30"/>
    <mergeCell ref="A31:I31"/>
    <mergeCell ref="A37:I37"/>
    <mergeCell ref="A38:I38"/>
    <mergeCell ref="A39:I39"/>
    <mergeCell ref="A40:I40"/>
    <mergeCell ref="A32:I32"/>
    <mergeCell ref="A33:I33"/>
    <mergeCell ref="A34:I34"/>
    <mergeCell ref="A35:I35"/>
    <mergeCell ref="A36:I36"/>
  </mergeCells>
  <phoneticPr fontId="99" type="noConversion"/>
  <pageMargins left="0.70833333333333304" right="0.35416666666666702" top="0.74791666666666701" bottom="1" header="0.5" footer="0.5"/>
  <pageSetup paperSize="9" scale="82" orientation="portrait" r:id="rId1"/>
  <rowBreaks count="1" manualBreakCount="1">
    <brk id="19"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N11"/>
  <sheetViews>
    <sheetView workbookViewId="0">
      <selection activeCell="K8" sqref="K8"/>
    </sheetView>
  </sheetViews>
  <sheetFormatPr defaultColWidth="9" defaultRowHeight="13.5"/>
  <cols>
    <col min="1" max="1" width="37.75" style="324" customWidth="1"/>
    <col min="2" max="2" width="22" style="324" customWidth="1"/>
    <col min="3" max="4" width="23.875" style="324" customWidth="1"/>
    <col min="5" max="5" width="24.5" style="324" customWidth="1"/>
    <col min="6" max="248" width="9" style="324"/>
    <col min="249" max="16384" width="9" style="1"/>
  </cols>
  <sheetData>
    <row r="1" spans="1:5" s="324" customFormat="1" ht="40.5" customHeight="1">
      <c r="A1" s="476" t="s">
        <v>8</v>
      </c>
      <c r="B1" s="476"/>
      <c r="C1" s="476"/>
      <c r="D1" s="476"/>
      <c r="E1" s="476"/>
    </row>
    <row r="2" spans="1:5" s="324" customFormat="1" ht="17.100000000000001" customHeight="1">
      <c r="A2" s="325"/>
      <c r="B2" s="325"/>
      <c r="C2" s="325"/>
      <c r="D2" s="326"/>
      <c r="E2" s="327" t="s">
        <v>37</v>
      </c>
    </row>
    <row r="3" spans="1:5" s="1" customFormat="1" ht="24.95" customHeight="1">
      <c r="A3" s="481" t="s">
        <v>39</v>
      </c>
      <c r="B3" s="481" t="s">
        <v>163</v>
      </c>
      <c r="C3" s="481" t="s">
        <v>41</v>
      </c>
      <c r="D3" s="477" t="s">
        <v>2519</v>
      </c>
      <c r="E3" s="478"/>
    </row>
    <row r="4" spans="1:5" s="1" customFormat="1" ht="24.95" customHeight="1">
      <c r="A4" s="482"/>
      <c r="B4" s="482"/>
      <c r="C4" s="482"/>
      <c r="D4" s="128" t="s">
        <v>2520</v>
      </c>
      <c r="E4" s="128" t="s">
        <v>2521</v>
      </c>
    </row>
    <row r="5" spans="1:5" s="324" customFormat="1" ht="35.1" customHeight="1">
      <c r="A5" s="328" t="s">
        <v>2510</v>
      </c>
      <c r="B5" s="329">
        <v>2033</v>
      </c>
      <c r="C5" s="329">
        <v>1972</v>
      </c>
      <c r="D5" s="329">
        <v>61</v>
      </c>
      <c r="E5" s="330">
        <f>-D5/B5</f>
        <v>-0.03</v>
      </c>
    </row>
    <row r="6" spans="1:5" s="324" customFormat="1" ht="35.1" customHeight="1">
      <c r="A6" s="112" t="s">
        <v>2522</v>
      </c>
      <c r="B6" s="329">
        <v>18</v>
      </c>
      <c r="C6" s="329">
        <v>10</v>
      </c>
      <c r="D6" s="329">
        <v>8</v>
      </c>
      <c r="E6" s="330">
        <f>-D6/B6</f>
        <v>-0.44440000000000002</v>
      </c>
    </row>
    <row r="7" spans="1:5" s="324" customFormat="1" ht="35.1" customHeight="1">
      <c r="A7" s="112" t="s">
        <v>2523</v>
      </c>
      <c r="B7" s="329">
        <v>672</v>
      </c>
      <c r="C7" s="329">
        <v>619</v>
      </c>
      <c r="D7" s="329">
        <v>53</v>
      </c>
      <c r="E7" s="330">
        <f>-D7/B7</f>
        <v>-7.8899999999999998E-2</v>
      </c>
    </row>
    <row r="8" spans="1:5" s="324" customFormat="1" ht="35.1" customHeight="1">
      <c r="A8" s="112" t="s">
        <v>2524</v>
      </c>
      <c r="B8" s="329">
        <v>1343</v>
      </c>
      <c r="C8" s="329">
        <v>1343</v>
      </c>
      <c r="D8" s="329"/>
      <c r="E8" s="330">
        <f t="shared" ref="E8:E10" si="0">D8/B8</f>
        <v>0</v>
      </c>
    </row>
    <row r="9" spans="1:5" s="324" customFormat="1" ht="35.1" customHeight="1">
      <c r="A9" s="116" t="s">
        <v>2525</v>
      </c>
      <c r="B9" s="329">
        <v>340</v>
      </c>
      <c r="C9" s="329">
        <v>340</v>
      </c>
      <c r="D9" s="329"/>
      <c r="E9" s="330">
        <f t="shared" si="0"/>
        <v>0</v>
      </c>
    </row>
    <row r="10" spans="1:5" s="324" customFormat="1" ht="35.1" customHeight="1">
      <c r="A10" s="116" t="s">
        <v>2526</v>
      </c>
      <c r="B10" s="329">
        <v>1004</v>
      </c>
      <c r="C10" s="329">
        <v>1004</v>
      </c>
      <c r="D10" s="329"/>
      <c r="E10" s="330">
        <f t="shared" si="0"/>
        <v>0</v>
      </c>
    </row>
    <row r="11" spans="1:5" s="324" customFormat="1" ht="132.75" customHeight="1">
      <c r="A11" s="479" t="s">
        <v>2527</v>
      </c>
      <c r="B11" s="480"/>
      <c r="C11" s="480"/>
      <c r="D11" s="480"/>
      <c r="E11" s="480"/>
    </row>
  </sheetData>
  <mergeCells count="6">
    <mergeCell ref="A1:E1"/>
    <mergeCell ref="D3:E3"/>
    <mergeCell ref="A11:E11"/>
    <mergeCell ref="A3:A4"/>
    <mergeCell ref="B3:B4"/>
    <mergeCell ref="C3:C4"/>
  </mergeCells>
  <phoneticPr fontId="99" type="noConversion"/>
  <printOptions horizontalCentered="1"/>
  <pageMargins left="0.70902777777777803" right="0.70902777777777803" top="0.75" bottom="0.75" header="0.30902777777777801" footer="0.30902777777777801"/>
  <pageSetup paperSize="9" fitToHeight="20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F0"/>
  </sheetPr>
  <dimension ref="A1:F43"/>
  <sheetViews>
    <sheetView showGridLines="0" showZeros="0" view="pageBreakPreview" topLeftCell="B13" zoomScaleNormal="115" workbookViewId="0">
      <selection activeCell="K8" sqref="K8"/>
    </sheetView>
  </sheetViews>
  <sheetFormatPr defaultColWidth="9" defaultRowHeight="14.25"/>
  <cols>
    <col min="1" max="1" width="20.625" style="122" customWidth="1"/>
    <col min="2" max="2" width="50.75" style="122" customWidth="1"/>
    <col min="3" max="4" width="20.625" style="122" customWidth="1"/>
    <col min="5" max="5" width="20.625" style="280" customWidth="1"/>
    <col min="6" max="6" width="3.75" style="122" customWidth="1"/>
    <col min="7" max="16357" width="9" style="122"/>
    <col min="16358" max="16358" width="45.625" style="122"/>
    <col min="16359" max="16384" width="9" style="122"/>
  </cols>
  <sheetData>
    <row r="1" spans="1:6" ht="45" customHeight="1">
      <c r="A1" s="124"/>
      <c r="B1" s="468" t="s">
        <v>9</v>
      </c>
      <c r="C1" s="468"/>
      <c r="D1" s="468"/>
      <c r="E1" s="468"/>
      <c r="F1" s="124"/>
    </row>
    <row r="2" spans="1:6" s="278" customFormat="1" ht="20.100000000000001" customHeight="1">
      <c r="A2" s="282"/>
      <c r="B2" s="283"/>
      <c r="C2" s="284"/>
      <c r="D2" s="283"/>
      <c r="E2" s="285" t="s">
        <v>37</v>
      </c>
      <c r="F2" s="282"/>
    </row>
    <row r="3" spans="1:6" s="279" customFormat="1" ht="45" customHeight="1">
      <c r="A3" s="286" t="s">
        <v>38</v>
      </c>
      <c r="B3" s="287" t="s">
        <v>39</v>
      </c>
      <c r="C3" s="222" t="s">
        <v>40</v>
      </c>
      <c r="D3" s="222" t="s">
        <v>41</v>
      </c>
      <c r="E3" s="222" t="s">
        <v>42</v>
      </c>
      <c r="F3" s="288" t="s">
        <v>43</v>
      </c>
    </row>
    <row r="4" spans="1:6" s="279" customFormat="1" ht="36" customHeight="1">
      <c r="A4" s="260" t="s">
        <v>2528</v>
      </c>
      <c r="B4" s="254" t="s">
        <v>2529</v>
      </c>
      <c r="C4" s="256"/>
      <c r="D4" s="256"/>
      <c r="E4" s="63" t="str">
        <f>IF(C4&gt;0,D4/C4-1,IF(C4&lt;0,-(D4/C4-1),""))</f>
        <v/>
      </c>
      <c r="F4" s="289" t="str">
        <f t="shared" ref="F4:F30" si="0">IF(LEN(A4)=7,"是",IF(B4&lt;&gt;"",IF(SUM(C4:D4)&lt;&gt;0,"是","否"),"是"))</f>
        <v>是</v>
      </c>
    </row>
    <row r="5" spans="1:6" ht="36" customHeight="1">
      <c r="A5" s="260" t="s">
        <v>2530</v>
      </c>
      <c r="B5" s="254" t="s">
        <v>2531</v>
      </c>
      <c r="C5" s="256"/>
      <c r="D5" s="256"/>
      <c r="E5" s="63" t="str">
        <f t="shared" ref="E5:E30" si="1">IF(C5&gt;0,D5/C5-1,IF(C5&lt;0,-(D5/C5-1),""))</f>
        <v/>
      </c>
      <c r="F5" s="289" t="str">
        <f t="shared" si="0"/>
        <v>是</v>
      </c>
    </row>
    <row r="6" spans="1:6" ht="36" customHeight="1">
      <c r="A6" s="260" t="s">
        <v>2532</v>
      </c>
      <c r="B6" s="254" t="s">
        <v>2533</v>
      </c>
      <c r="C6" s="256"/>
      <c r="D6" s="256"/>
      <c r="E6" s="63" t="str">
        <f t="shared" si="1"/>
        <v/>
      </c>
      <c r="F6" s="289" t="str">
        <f t="shared" si="0"/>
        <v>是</v>
      </c>
    </row>
    <row r="7" spans="1:6" ht="36" customHeight="1">
      <c r="A7" s="260" t="s">
        <v>2534</v>
      </c>
      <c r="B7" s="254" t="s">
        <v>2535</v>
      </c>
      <c r="C7" s="256"/>
      <c r="D7" s="256"/>
      <c r="E7" s="63" t="str">
        <f t="shared" si="1"/>
        <v/>
      </c>
      <c r="F7" s="289" t="str">
        <f t="shared" si="0"/>
        <v>是</v>
      </c>
    </row>
    <row r="8" spans="1:6" ht="36" customHeight="1">
      <c r="A8" s="260" t="s">
        <v>2536</v>
      </c>
      <c r="B8" s="254" t="s">
        <v>2537</v>
      </c>
      <c r="C8" s="256"/>
      <c r="D8" s="256"/>
      <c r="E8" s="63" t="str">
        <f t="shared" si="1"/>
        <v/>
      </c>
      <c r="F8" s="289" t="str">
        <f t="shared" si="0"/>
        <v>是</v>
      </c>
    </row>
    <row r="9" spans="1:6" ht="36" customHeight="1">
      <c r="A9" s="260" t="s">
        <v>2538</v>
      </c>
      <c r="B9" s="254" t="s">
        <v>2539</v>
      </c>
      <c r="C9" s="256"/>
      <c r="D9" s="256"/>
      <c r="E9" s="63" t="str">
        <f t="shared" si="1"/>
        <v/>
      </c>
      <c r="F9" s="289" t="str">
        <f t="shared" si="0"/>
        <v>是</v>
      </c>
    </row>
    <row r="10" spans="1:6" ht="36" customHeight="1">
      <c r="A10" s="260" t="s">
        <v>2540</v>
      </c>
      <c r="B10" s="254" t="s">
        <v>2541</v>
      </c>
      <c r="C10" s="256">
        <v>184317</v>
      </c>
      <c r="D10" s="256">
        <v>219500</v>
      </c>
      <c r="E10" s="63">
        <f t="shared" si="1"/>
        <v>0.191</v>
      </c>
      <c r="F10" s="289" t="str">
        <f t="shared" si="0"/>
        <v>是</v>
      </c>
    </row>
    <row r="11" spans="1:6" ht="36" customHeight="1">
      <c r="A11" s="290" t="s">
        <v>2542</v>
      </c>
      <c r="B11" s="291" t="s">
        <v>2543</v>
      </c>
      <c r="C11" s="256"/>
      <c r="D11" s="256"/>
      <c r="E11" s="63" t="str">
        <f t="shared" si="1"/>
        <v/>
      </c>
      <c r="F11" s="289" t="str">
        <f t="shared" si="0"/>
        <v>是</v>
      </c>
    </row>
    <row r="12" spans="1:6" ht="36" customHeight="1">
      <c r="A12" s="290" t="s">
        <v>2544</v>
      </c>
      <c r="B12" s="291" t="s">
        <v>2545</v>
      </c>
      <c r="C12" s="256"/>
      <c r="D12" s="256"/>
      <c r="E12" s="63" t="str">
        <f t="shared" si="1"/>
        <v/>
      </c>
      <c r="F12" s="289" t="str">
        <f t="shared" si="0"/>
        <v>是</v>
      </c>
    </row>
    <row r="13" spans="1:6" ht="36" customHeight="1">
      <c r="A13" s="290" t="s">
        <v>2546</v>
      </c>
      <c r="B13" s="291" t="s">
        <v>2547</v>
      </c>
      <c r="C13" s="256"/>
      <c r="D13" s="256"/>
      <c r="E13" s="63" t="str">
        <f t="shared" si="1"/>
        <v/>
      </c>
      <c r="F13" s="289" t="str">
        <f t="shared" si="0"/>
        <v>是</v>
      </c>
    </row>
    <row r="14" spans="1:6" ht="36" customHeight="1">
      <c r="A14" s="290" t="s">
        <v>2548</v>
      </c>
      <c r="B14" s="291" t="s">
        <v>2549</v>
      </c>
      <c r="C14" s="256"/>
      <c r="D14" s="256"/>
      <c r="E14" s="63" t="str">
        <f t="shared" si="1"/>
        <v/>
      </c>
      <c r="F14" s="289" t="str">
        <f t="shared" si="0"/>
        <v>是</v>
      </c>
    </row>
    <row r="15" spans="1:6" ht="36" customHeight="1">
      <c r="A15" s="290" t="s">
        <v>2550</v>
      </c>
      <c r="B15" s="291" t="s">
        <v>2551</v>
      </c>
      <c r="C15" s="256"/>
      <c r="D15" s="256"/>
      <c r="E15" s="63" t="str">
        <f t="shared" si="1"/>
        <v/>
      </c>
      <c r="F15" s="289" t="str">
        <f t="shared" si="0"/>
        <v>是</v>
      </c>
    </row>
    <row r="16" spans="1:6" ht="36" customHeight="1">
      <c r="A16" s="260" t="s">
        <v>2552</v>
      </c>
      <c r="B16" s="254" t="s">
        <v>2553</v>
      </c>
      <c r="C16" s="256"/>
      <c r="D16" s="256"/>
      <c r="E16" s="63" t="str">
        <f t="shared" si="1"/>
        <v/>
      </c>
      <c r="F16" s="289" t="str">
        <f t="shared" si="0"/>
        <v>是</v>
      </c>
    </row>
    <row r="17" spans="1:6" ht="36" customHeight="1">
      <c r="A17" s="260" t="s">
        <v>2554</v>
      </c>
      <c r="B17" s="254" t="s">
        <v>2555</v>
      </c>
      <c r="C17" s="256"/>
      <c r="D17" s="256"/>
      <c r="E17" s="63" t="str">
        <f t="shared" si="1"/>
        <v/>
      </c>
      <c r="F17" s="289" t="str">
        <f t="shared" si="0"/>
        <v>是</v>
      </c>
    </row>
    <row r="18" spans="1:6" ht="36" customHeight="1">
      <c r="A18" s="260" t="s">
        <v>2556</v>
      </c>
      <c r="B18" s="254" t="s">
        <v>2557</v>
      </c>
      <c r="C18" s="256"/>
      <c r="D18" s="256"/>
      <c r="E18" s="63" t="str">
        <f t="shared" si="1"/>
        <v/>
      </c>
      <c r="F18" s="289" t="str">
        <f t="shared" si="0"/>
        <v>是</v>
      </c>
    </row>
    <row r="19" spans="1:6" ht="36" customHeight="1">
      <c r="A19" s="260" t="s">
        <v>2558</v>
      </c>
      <c r="B19" s="254" t="s">
        <v>2559</v>
      </c>
      <c r="C19" s="256"/>
      <c r="D19" s="256"/>
      <c r="E19" s="63" t="str">
        <f t="shared" si="1"/>
        <v/>
      </c>
      <c r="F19" s="289" t="str">
        <f t="shared" si="0"/>
        <v>是</v>
      </c>
    </row>
    <row r="20" spans="1:6" ht="36" customHeight="1">
      <c r="A20" s="260" t="s">
        <v>2560</v>
      </c>
      <c r="B20" s="254" t="s">
        <v>2561</v>
      </c>
      <c r="C20" s="256"/>
      <c r="D20" s="256"/>
      <c r="E20" s="63" t="str">
        <f t="shared" si="1"/>
        <v/>
      </c>
      <c r="F20" s="289" t="str">
        <f t="shared" si="0"/>
        <v>否</v>
      </c>
    </row>
    <row r="21" spans="1:6" ht="36" customHeight="1">
      <c r="A21" s="260"/>
      <c r="B21" s="258"/>
      <c r="C21" s="259"/>
      <c r="D21" s="259"/>
      <c r="E21" s="63" t="str">
        <f t="shared" si="1"/>
        <v/>
      </c>
      <c r="F21" s="289" t="str">
        <f t="shared" si="0"/>
        <v>是</v>
      </c>
    </row>
    <row r="22" spans="1:6" ht="36" customHeight="1">
      <c r="A22" s="265"/>
      <c r="B22" s="266" t="s">
        <v>2562</v>
      </c>
      <c r="C22" s="256">
        <f>C4+C5+C6+C7+C8+C9++C10+C11+C12+C13+C14+C15+C17+C18++C19+C20</f>
        <v>184317</v>
      </c>
      <c r="D22" s="256">
        <f>D4+D5+D6+D7+D8+D9++D10+D11+D12+D13+D14+D15+D17+D18++D19+D20</f>
        <v>219500</v>
      </c>
      <c r="E22" s="63">
        <f t="shared" si="1"/>
        <v>0.191</v>
      </c>
      <c r="F22" s="289" t="str">
        <f t="shared" si="0"/>
        <v>是</v>
      </c>
    </row>
    <row r="23" spans="1:6" ht="36" customHeight="1">
      <c r="A23" s="292">
        <v>105</v>
      </c>
      <c r="B23" s="293" t="s">
        <v>2563</v>
      </c>
      <c r="C23" s="304">
        <v>178810</v>
      </c>
      <c r="D23" s="304"/>
      <c r="E23" s="63">
        <f t="shared" si="1"/>
        <v>-1</v>
      </c>
      <c r="F23" s="289" t="str">
        <f t="shared" si="0"/>
        <v>是</v>
      </c>
    </row>
    <row r="24" spans="1:6" ht="36" customHeight="1">
      <c r="A24" s="317">
        <v>110</v>
      </c>
      <c r="B24" s="318" t="s">
        <v>96</v>
      </c>
      <c r="C24" s="304">
        <f>C25</f>
        <v>2737</v>
      </c>
      <c r="D24" s="304">
        <f>D25</f>
        <v>2600</v>
      </c>
      <c r="E24" s="63">
        <f t="shared" si="1"/>
        <v>-0.05</v>
      </c>
      <c r="F24" s="289" t="str">
        <f t="shared" si="0"/>
        <v>是</v>
      </c>
    </row>
    <row r="25" spans="1:6" ht="36" customHeight="1">
      <c r="A25" s="317">
        <v>11004</v>
      </c>
      <c r="B25" s="319" t="s">
        <v>2564</v>
      </c>
      <c r="C25" s="304">
        <f>C26+C27</f>
        <v>2737</v>
      </c>
      <c r="D25" s="304">
        <f>D26+D27</f>
        <v>2600</v>
      </c>
      <c r="E25" s="63">
        <f t="shared" si="1"/>
        <v>-0.05</v>
      </c>
      <c r="F25" s="289" t="str">
        <f t="shared" si="0"/>
        <v>是</v>
      </c>
    </row>
    <row r="26" spans="1:6" ht="36" customHeight="1">
      <c r="A26" s="320">
        <v>1100402</v>
      </c>
      <c r="B26" s="321" t="s">
        <v>2565</v>
      </c>
      <c r="C26" s="312">
        <v>2737</v>
      </c>
      <c r="D26" s="312">
        <v>2600</v>
      </c>
      <c r="E26" s="63">
        <f t="shared" si="1"/>
        <v>-0.05</v>
      </c>
      <c r="F26" s="289" t="str">
        <f t="shared" si="0"/>
        <v>是</v>
      </c>
    </row>
    <row r="27" spans="1:6" ht="36" customHeight="1">
      <c r="A27" s="320">
        <v>1100403</v>
      </c>
      <c r="B27" s="322" t="s">
        <v>2566</v>
      </c>
      <c r="C27" s="312"/>
      <c r="D27" s="312"/>
      <c r="E27" s="63" t="str">
        <f t="shared" si="1"/>
        <v/>
      </c>
      <c r="F27" s="289" t="str">
        <f t="shared" si="0"/>
        <v>是</v>
      </c>
    </row>
    <row r="28" spans="1:6" ht="36" customHeight="1">
      <c r="A28" s="320">
        <v>11008</v>
      </c>
      <c r="B28" s="321" t="s">
        <v>99</v>
      </c>
      <c r="C28" s="312">
        <v>1618</v>
      </c>
      <c r="D28" s="312">
        <v>10601</v>
      </c>
      <c r="E28" s="63">
        <f t="shared" si="1"/>
        <v>5.5519999999999996</v>
      </c>
      <c r="F28" s="289" t="str">
        <f t="shared" si="0"/>
        <v>是</v>
      </c>
    </row>
    <row r="29" spans="1:6" ht="36" customHeight="1">
      <c r="A29" s="320">
        <v>11009</v>
      </c>
      <c r="B29" s="321" t="s">
        <v>100</v>
      </c>
      <c r="C29" s="312">
        <v>3600</v>
      </c>
      <c r="D29" s="312">
        <v>14377</v>
      </c>
      <c r="E29" s="63">
        <f t="shared" si="1"/>
        <v>2.9940000000000002</v>
      </c>
      <c r="F29" s="289" t="str">
        <f t="shared" si="0"/>
        <v>是</v>
      </c>
    </row>
    <row r="30" spans="1:6" ht="36" customHeight="1">
      <c r="A30" s="302"/>
      <c r="B30" s="303" t="s">
        <v>103</v>
      </c>
      <c r="C30" s="304">
        <f>C22+C23+C24+C28+C29</f>
        <v>371082</v>
      </c>
      <c r="D30" s="304">
        <f>D22+D23+D24+D28+D29</f>
        <v>247078</v>
      </c>
      <c r="E30" s="63">
        <f t="shared" si="1"/>
        <v>-0.33400000000000002</v>
      </c>
      <c r="F30" s="289" t="str">
        <f t="shared" si="0"/>
        <v>是</v>
      </c>
    </row>
    <row r="31" spans="1:6">
      <c r="C31" s="323"/>
      <c r="D31" s="323"/>
    </row>
    <row r="33" spans="3:4">
      <c r="C33" s="323"/>
      <c r="D33" s="323"/>
    </row>
    <row r="35" spans="3:4">
      <c r="C35" s="323"/>
      <c r="D35" s="323"/>
    </row>
    <row r="36" spans="3:4">
      <c r="C36" s="323"/>
      <c r="D36" s="323"/>
    </row>
    <row r="38" spans="3:4">
      <c r="C38" s="323"/>
      <c r="D38" s="323"/>
    </row>
    <row r="39" spans="3:4">
      <c r="C39" s="323"/>
      <c r="D39" s="323"/>
    </row>
    <row r="40" spans="3:4">
      <c r="C40" s="323"/>
      <c r="D40" s="323"/>
    </row>
    <row r="41" spans="3:4">
      <c r="C41" s="323"/>
      <c r="D41" s="323"/>
    </row>
    <row r="43" spans="3:4">
      <c r="C43" s="323"/>
      <c r="D43" s="323"/>
    </row>
  </sheetData>
  <mergeCells count="1">
    <mergeCell ref="B1:E1"/>
  </mergeCells>
  <phoneticPr fontId="99" type="noConversion"/>
  <conditionalFormatting sqref="B23">
    <cfRule type="expression" dxfId="41" priority="11" stopIfTrue="1">
      <formula>"len($A:$A)=3"</formula>
    </cfRule>
  </conditionalFormatting>
  <conditionalFormatting sqref="B25">
    <cfRule type="expression" dxfId="40" priority="2" stopIfTrue="1">
      <formula>"len($A:$A)=3"</formula>
    </cfRule>
  </conditionalFormatting>
  <conditionalFormatting sqref="B27">
    <cfRule type="expression" dxfId="39" priority="1" stopIfTrue="1">
      <formula>"len($A:$A)=3"</formula>
    </cfRule>
  </conditionalFormatting>
  <conditionalFormatting sqref="C23:D28">
    <cfRule type="expression" dxfId="38" priority="10" stopIfTrue="1">
      <formula>"len($A:$A)=3"</formula>
    </cfRule>
  </conditionalFormatting>
  <conditionalFormatting sqref="B24 B26">
    <cfRule type="expression" dxfId="37" priority="4" stopIfTrue="1">
      <formula>"len($A:$A)=3"</formula>
    </cfRule>
  </conditionalFormatting>
  <printOptions horizontalCentered="1"/>
  <pageMargins left="0.47152777777777799" right="0.39305555555555599" top="0.74791666666666701" bottom="0.74791666666666701" header="0.31388888888888899" footer="0.31388888888888899"/>
  <pageSetup paperSize="9" scale="75" orientation="portrait" r:id="rId1"/>
  <headerFooter alignWithMargins="0">
    <oddFooter>&amp;C&amp;16- &amp;P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filterMode="1">
    <tabColor rgb="FF00B0F0"/>
  </sheetPr>
  <dimension ref="A1:I282"/>
  <sheetViews>
    <sheetView showGridLines="0" showZeros="0" tabSelected="1" view="pageBreakPreview" zoomScaleNormal="115" workbookViewId="0">
      <pane ySplit="3" topLeftCell="A202" activePane="bottomLeft" state="frozen"/>
      <selection activeCell="K8" sqref="K8"/>
      <selection pane="bottomLeft" activeCell="B202" sqref="B202"/>
    </sheetView>
  </sheetViews>
  <sheetFormatPr defaultColWidth="9" defaultRowHeight="14.25"/>
  <cols>
    <col min="1" max="1" width="21.5" style="241" customWidth="1"/>
    <col min="2" max="2" width="50.75" style="241" customWidth="1"/>
    <col min="3" max="4" width="20.625" style="241" customWidth="1"/>
    <col min="5" max="5" width="20.625" style="305" customWidth="1"/>
    <col min="6" max="6" width="3.75" style="243" customWidth="1"/>
    <col min="7" max="16384" width="9" style="241"/>
  </cols>
  <sheetData>
    <row r="1" spans="1:7" ht="45" customHeight="1">
      <c r="B1" s="467" t="s">
        <v>10</v>
      </c>
      <c r="C1" s="467"/>
      <c r="D1" s="467"/>
      <c r="E1" s="467"/>
    </row>
    <row r="2" spans="1:7" s="244" customFormat="1" ht="20.100000000000001" customHeight="1">
      <c r="B2" s="245"/>
      <c r="C2" s="245"/>
      <c r="D2" s="245"/>
      <c r="E2" s="246" t="s">
        <v>37</v>
      </c>
      <c r="F2" s="247"/>
    </row>
    <row r="3" spans="1:7" s="252" customFormat="1" ht="45" customHeight="1">
      <c r="A3" s="248" t="s">
        <v>38</v>
      </c>
      <c r="B3" s="249" t="s">
        <v>39</v>
      </c>
      <c r="C3" s="250" t="s">
        <v>40</v>
      </c>
      <c r="D3" s="250" t="s">
        <v>41</v>
      </c>
      <c r="E3" s="250" t="s">
        <v>42</v>
      </c>
      <c r="F3" s="251" t="s">
        <v>43</v>
      </c>
      <c r="G3" s="252" t="s">
        <v>168</v>
      </c>
    </row>
    <row r="4" spans="1:7" ht="38.1" customHeight="1">
      <c r="A4" s="253" t="s">
        <v>116</v>
      </c>
      <c r="B4" s="254" t="s">
        <v>2567</v>
      </c>
      <c r="C4" s="256">
        <v>60</v>
      </c>
      <c r="D4" s="256">
        <v>60</v>
      </c>
      <c r="E4" s="63">
        <f>IF(C4&gt;0,D4/C4-1,IF(C4&lt;0,-(D4/C4-1),""))</f>
        <v>0</v>
      </c>
      <c r="F4" s="257" t="str">
        <f t="shared" ref="F4:F67" si="0">IF(LEN(A4)=3,"是",IF(B4&lt;&gt;"",IF(SUM(C4:D4)&lt;&gt;0,"是","否"),"是"))</f>
        <v>是</v>
      </c>
      <c r="G4" s="241" t="str">
        <f t="shared" ref="G4:G67" si="1">IF(LEN(A4)=3,"类",IF(LEN(A4)=5,"款","项"))</f>
        <v>类</v>
      </c>
    </row>
    <row r="5" spans="1:7" ht="38.1" customHeight="1">
      <c r="A5" s="260" t="s">
        <v>2568</v>
      </c>
      <c r="B5" s="258" t="s">
        <v>2569</v>
      </c>
      <c r="C5" s="259">
        <v>60</v>
      </c>
      <c r="D5" s="259">
        <v>60</v>
      </c>
      <c r="E5" s="63">
        <f t="shared" ref="E5:E68" si="2">IF(C5&gt;0,D5/C5-1,IF(C5&lt;0,-(D5/C5-1),""))</f>
        <v>0</v>
      </c>
      <c r="F5" s="257" t="str">
        <f t="shared" si="0"/>
        <v>是</v>
      </c>
      <c r="G5" s="241" t="str">
        <f t="shared" si="1"/>
        <v>款</v>
      </c>
    </row>
    <row r="6" spans="1:7" ht="38.1" hidden="1" customHeight="1">
      <c r="A6" s="260" t="s">
        <v>2570</v>
      </c>
      <c r="B6" s="258" t="s">
        <v>2571</v>
      </c>
      <c r="C6" s="259"/>
      <c r="D6" s="259"/>
      <c r="E6" s="63" t="str">
        <f t="shared" si="2"/>
        <v/>
      </c>
      <c r="F6" s="257" t="str">
        <f t="shared" si="0"/>
        <v>否</v>
      </c>
      <c r="G6" s="241" t="str">
        <f t="shared" si="1"/>
        <v>项</v>
      </c>
    </row>
    <row r="7" spans="1:7" ht="38.1" customHeight="1">
      <c r="A7" s="260" t="s">
        <v>2572</v>
      </c>
      <c r="B7" s="258" t="s">
        <v>2573</v>
      </c>
      <c r="C7" s="259">
        <v>60</v>
      </c>
      <c r="D7" s="259">
        <v>60</v>
      </c>
      <c r="E7" s="63">
        <f t="shared" si="2"/>
        <v>0</v>
      </c>
      <c r="F7" s="257" t="str">
        <f t="shared" si="0"/>
        <v>是</v>
      </c>
      <c r="G7" s="241" t="str">
        <f t="shared" si="1"/>
        <v>项</v>
      </c>
    </row>
    <row r="8" spans="1:7" ht="38.1" hidden="1" customHeight="1">
      <c r="A8" s="260" t="s">
        <v>2574</v>
      </c>
      <c r="B8" s="258" t="s">
        <v>2575</v>
      </c>
      <c r="C8" s="259"/>
      <c r="D8" s="259"/>
      <c r="E8" s="63" t="str">
        <f t="shared" si="2"/>
        <v/>
      </c>
      <c r="F8" s="257" t="str">
        <f t="shared" si="0"/>
        <v>否</v>
      </c>
      <c r="G8" s="241" t="str">
        <f t="shared" si="1"/>
        <v>项</v>
      </c>
    </row>
    <row r="9" spans="1:7" s="237" customFormat="1" ht="38.1" hidden="1" customHeight="1">
      <c r="A9" s="260" t="s">
        <v>2576</v>
      </c>
      <c r="B9" s="258" t="s">
        <v>2577</v>
      </c>
      <c r="C9" s="259"/>
      <c r="D9" s="259"/>
      <c r="E9" s="63" t="str">
        <f t="shared" si="2"/>
        <v/>
      </c>
      <c r="F9" s="257" t="str">
        <f t="shared" si="0"/>
        <v>否</v>
      </c>
      <c r="G9" s="241" t="str">
        <f t="shared" si="1"/>
        <v>项</v>
      </c>
    </row>
    <row r="10" spans="1:7" ht="38.1" hidden="1" customHeight="1">
      <c r="A10" s="260" t="s">
        <v>2578</v>
      </c>
      <c r="B10" s="258" t="s">
        <v>2579</v>
      </c>
      <c r="C10" s="259"/>
      <c r="D10" s="259"/>
      <c r="E10" s="63" t="str">
        <f t="shared" si="2"/>
        <v/>
      </c>
      <c r="F10" s="257" t="str">
        <f t="shared" si="0"/>
        <v>否</v>
      </c>
      <c r="G10" s="241" t="str">
        <f t="shared" si="1"/>
        <v>项</v>
      </c>
    </row>
    <row r="11" spans="1:7" ht="38.1" hidden="1" customHeight="1">
      <c r="A11" s="260" t="s">
        <v>2580</v>
      </c>
      <c r="B11" s="258" t="s">
        <v>2581</v>
      </c>
      <c r="C11" s="259"/>
      <c r="D11" s="259"/>
      <c r="E11" s="63" t="str">
        <f t="shared" si="2"/>
        <v/>
      </c>
      <c r="F11" s="257" t="str">
        <f t="shared" si="0"/>
        <v>否</v>
      </c>
      <c r="G11" s="241" t="str">
        <f t="shared" si="1"/>
        <v>款</v>
      </c>
    </row>
    <row r="12" spans="1:7" s="237" customFormat="1" ht="38.1" hidden="1" customHeight="1">
      <c r="A12" s="260" t="s">
        <v>2582</v>
      </c>
      <c r="B12" s="258" t="s">
        <v>2583</v>
      </c>
      <c r="C12" s="259"/>
      <c r="D12" s="259"/>
      <c r="E12" s="63" t="str">
        <f t="shared" si="2"/>
        <v/>
      </c>
      <c r="F12" s="257" t="str">
        <f t="shared" si="0"/>
        <v>否</v>
      </c>
      <c r="G12" s="241" t="str">
        <f t="shared" si="1"/>
        <v>项</v>
      </c>
    </row>
    <row r="13" spans="1:7" ht="38.1" hidden="1" customHeight="1">
      <c r="A13" s="260" t="s">
        <v>2584</v>
      </c>
      <c r="B13" s="258" t="s">
        <v>2585</v>
      </c>
      <c r="C13" s="259"/>
      <c r="D13" s="259"/>
      <c r="E13" s="63" t="str">
        <f t="shared" si="2"/>
        <v/>
      </c>
      <c r="F13" s="257" t="str">
        <f t="shared" si="0"/>
        <v>否</v>
      </c>
      <c r="G13" s="241" t="str">
        <f t="shared" si="1"/>
        <v>项</v>
      </c>
    </row>
    <row r="14" spans="1:7" s="237" customFormat="1" ht="38.1" hidden="1" customHeight="1">
      <c r="A14" s="260" t="s">
        <v>2586</v>
      </c>
      <c r="B14" s="258" t="s">
        <v>2587</v>
      </c>
      <c r="C14" s="259"/>
      <c r="D14" s="259"/>
      <c r="E14" s="63" t="str">
        <f t="shared" si="2"/>
        <v/>
      </c>
      <c r="F14" s="257" t="str">
        <f t="shared" si="0"/>
        <v>否</v>
      </c>
      <c r="G14" s="241" t="str">
        <f t="shared" si="1"/>
        <v>项</v>
      </c>
    </row>
    <row r="15" spans="1:7" ht="38.1" hidden="1" customHeight="1">
      <c r="A15" s="260" t="s">
        <v>2588</v>
      </c>
      <c r="B15" s="258" t="s">
        <v>2589</v>
      </c>
      <c r="C15" s="259"/>
      <c r="D15" s="259"/>
      <c r="E15" s="63" t="str">
        <f t="shared" si="2"/>
        <v/>
      </c>
      <c r="F15" s="257" t="str">
        <f t="shared" si="0"/>
        <v>否</v>
      </c>
      <c r="G15" s="241" t="str">
        <f t="shared" si="1"/>
        <v>项</v>
      </c>
    </row>
    <row r="16" spans="1:7" ht="38.1" hidden="1" customHeight="1">
      <c r="A16" s="260" t="s">
        <v>2590</v>
      </c>
      <c r="B16" s="258" t="s">
        <v>2591</v>
      </c>
      <c r="C16" s="259"/>
      <c r="D16" s="259"/>
      <c r="E16" s="63" t="str">
        <f t="shared" si="2"/>
        <v/>
      </c>
      <c r="F16" s="257" t="str">
        <f t="shared" si="0"/>
        <v>否</v>
      </c>
      <c r="G16" s="241" t="str">
        <f t="shared" si="1"/>
        <v>项</v>
      </c>
    </row>
    <row r="17" spans="1:7" s="237" customFormat="1" ht="38.1" hidden="1" customHeight="1">
      <c r="A17" s="260" t="s">
        <v>2592</v>
      </c>
      <c r="B17" s="258" t="s">
        <v>2593</v>
      </c>
      <c r="C17" s="259"/>
      <c r="D17" s="259"/>
      <c r="E17" s="63" t="str">
        <f t="shared" si="2"/>
        <v/>
      </c>
      <c r="F17" s="257" t="str">
        <f t="shared" si="0"/>
        <v>否</v>
      </c>
      <c r="G17" s="241" t="str">
        <f t="shared" si="1"/>
        <v>款</v>
      </c>
    </row>
    <row r="18" spans="1:7" s="237" customFormat="1" ht="38.1" hidden="1" customHeight="1">
      <c r="A18" s="260" t="s">
        <v>2594</v>
      </c>
      <c r="B18" s="258" t="s">
        <v>2595</v>
      </c>
      <c r="C18" s="259"/>
      <c r="D18" s="259"/>
      <c r="E18" s="63" t="str">
        <f t="shared" si="2"/>
        <v/>
      </c>
      <c r="F18" s="257" t="str">
        <f t="shared" si="0"/>
        <v>否</v>
      </c>
      <c r="G18" s="241" t="str">
        <f t="shared" si="1"/>
        <v>项</v>
      </c>
    </row>
    <row r="19" spans="1:7" s="237" customFormat="1" ht="38.1" hidden="1" customHeight="1">
      <c r="A19" s="260" t="s">
        <v>2596</v>
      </c>
      <c r="B19" s="258" t="s">
        <v>2597</v>
      </c>
      <c r="C19" s="259"/>
      <c r="D19" s="259"/>
      <c r="E19" s="63" t="str">
        <f t="shared" si="2"/>
        <v/>
      </c>
      <c r="F19" s="257" t="str">
        <f t="shared" si="0"/>
        <v>否</v>
      </c>
      <c r="G19" s="241" t="str">
        <f t="shared" si="1"/>
        <v>项</v>
      </c>
    </row>
    <row r="20" spans="1:7" ht="38.1" customHeight="1">
      <c r="A20" s="253" t="s">
        <v>118</v>
      </c>
      <c r="B20" s="254" t="s">
        <v>2598</v>
      </c>
      <c r="C20" s="256">
        <v>96</v>
      </c>
      <c r="D20" s="256">
        <v>110</v>
      </c>
      <c r="E20" s="63">
        <f t="shared" si="2"/>
        <v>0.14599999999999999</v>
      </c>
      <c r="F20" s="257" t="str">
        <f t="shared" si="0"/>
        <v>是</v>
      </c>
      <c r="G20" s="241" t="str">
        <f t="shared" si="1"/>
        <v>类</v>
      </c>
    </row>
    <row r="21" spans="1:7" ht="38.1" customHeight="1">
      <c r="A21" s="260" t="s">
        <v>2599</v>
      </c>
      <c r="B21" s="258" t="s">
        <v>2600</v>
      </c>
      <c r="C21" s="259">
        <v>96</v>
      </c>
      <c r="D21" s="259">
        <v>110</v>
      </c>
      <c r="E21" s="63">
        <f t="shared" si="2"/>
        <v>0.14599999999999999</v>
      </c>
      <c r="F21" s="257" t="str">
        <f t="shared" si="0"/>
        <v>是</v>
      </c>
      <c r="G21" s="241" t="str">
        <f t="shared" si="1"/>
        <v>款</v>
      </c>
    </row>
    <row r="22" spans="1:7" ht="38.1" customHeight="1">
      <c r="A22" s="260" t="s">
        <v>2601</v>
      </c>
      <c r="B22" s="258" t="s">
        <v>2602</v>
      </c>
      <c r="C22" s="259">
        <v>35</v>
      </c>
      <c r="D22" s="259">
        <v>50</v>
      </c>
      <c r="E22" s="63">
        <f t="shared" si="2"/>
        <v>0.42899999999999999</v>
      </c>
      <c r="F22" s="257" t="str">
        <f t="shared" si="0"/>
        <v>是</v>
      </c>
      <c r="G22" s="241" t="str">
        <f t="shared" si="1"/>
        <v>项</v>
      </c>
    </row>
    <row r="23" spans="1:7" ht="38.1" customHeight="1">
      <c r="A23" s="260" t="s">
        <v>2603</v>
      </c>
      <c r="B23" s="258" t="s">
        <v>2604</v>
      </c>
      <c r="C23" s="259">
        <v>61</v>
      </c>
      <c r="D23" s="259">
        <v>60</v>
      </c>
      <c r="E23" s="63">
        <f t="shared" si="2"/>
        <v>-1.6E-2</v>
      </c>
      <c r="F23" s="257" t="str">
        <f t="shared" si="0"/>
        <v>是</v>
      </c>
      <c r="G23" s="241" t="str">
        <f t="shared" si="1"/>
        <v>项</v>
      </c>
    </row>
    <row r="24" spans="1:7" ht="38.1" hidden="1" customHeight="1">
      <c r="A24" s="260" t="s">
        <v>2605</v>
      </c>
      <c r="B24" s="258" t="s">
        <v>2606</v>
      </c>
      <c r="C24" s="259"/>
      <c r="D24" s="259"/>
      <c r="E24" s="63" t="str">
        <f t="shared" si="2"/>
        <v/>
      </c>
      <c r="F24" s="257" t="str">
        <f t="shared" si="0"/>
        <v>否</v>
      </c>
      <c r="G24" s="241" t="str">
        <f t="shared" si="1"/>
        <v>项</v>
      </c>
    </row>
    <row r="25" spans="1:7" ht="38.1" hidden="1" customHeight="1">
      <c r="A25" s="260" t="s">
        <v>2607</v>
      </c>
      <c r="B25" s="258" t="s">
        <v>2608</v>
      </c>
      <c r="C25" s="259"/>
      <c r="D25" s="259"/>
      <c r="E25" s="63" t="str">
        <f t="shared" si="2"/>
        <v/>
      </c>
      <c r="F25" s="257" t="str">
        <f t="shared" si="0"/>
        <v>否</v>
      </c>
      <c r="G25" s="241" t="str">
        <f t="shared" si="1"/>
        <v>款</v>
      </c>
    </row>
    <row r="26" spans="1:7" s="237" customFormat="1" ht="38.1" hidden="1" customHeight="1">
      <c r="A26" s="260" t="s">
        <v>2609</v>
      </c>
      <c r="B26" s="258" t="s">
        <v>2602</v>
      </c>
      <c r="C26" s="259"/>
      <c r="D26" s="259"/>
      <c r="E26" s="63" t="str">
        <f t="shared" si="2"/>
        <v/>
      </c>
      <c r="F26" s="257" t="str">
        <f t="shared" si="0"/>
        <v>否</v>
      </c>
      <c r="G26" s="241" t="str">
        <f t="shared" si="1"/>
        <v>项</v>
      </c>
    </row>
    <row r="27" spans="1:7" ht="38.1" hidden="1" customHeight="1">
      <c r="A27" s="260" t="s">
        <v>2610</v>
      </c>
      <c r="B27" s="258" t="s">
        <v>2604</v>
      </c>
      <c r="C27" s="259"/>
      <c r="D27" s="259"/>
      <c r="E27" s="63" t="str">
        <f t="shared" si="2"/>
        <v/>
      </c>
      <c r="F27" s="257" t="str">
        <f t="shared" si="0"/>
        <v>否</v>
      </c>
      <c r="G27" s="241" t="str">
        <f t="shared" si="1"/>
        <v>项</v>
      </c>
    </row>
    <row r="28" spans="1:7" ht="38.1" hidden="1" customHeight="1">
      <c r="A28" s="260" t="s">
        <v>2611</v>
      </c>
      <c r="B28" s="258" t="s">
        <v>2612</v>
      </c>
      <c r="C28" s="259"/>
      <c r="D28" s="259"/>
      <c r="E28" s="63" t="str">
        <f t="shared" si="2"/>
        <v/>
      </c>
      <c r="F28" s="257" t="str">
        <f t="shared" si="0"/>
        <v>否</v>
      </c>
      <c r="G28" s="241" t="str">
        <f t="shared" si="1"/>
        <v>项</v>
      </c>
    </row>
    <row r="29" spans="1:7" s="236" customFormat="1" ht="38.1" hidden="1" customHeight="1">
      <c r="A29" s="260" t="s">
        <v>2613</v>
      </c>
      <c r="B29" s="258" t="s">
        <v>2614</v>
      </c>
      <c r="C29" s="259"/>
      <c r="D29" s="259"/>
      <c r="E29" s="63" t="str">
        <f t="shared" si="2"/>
        <v/>
      </c>
      <c r="F29" s="257" t="str">
        <f t="shared" si="0"/>
        <v>否</v>
      </c>
      <c r="G29" s="241" t="str">
        <f t="shared" si="1"/>
        <v>款</v>
      </c>
    </row>
    <row r="30" spans="1:7" s="237" customFormat="1" ht="38.1" hidden="1" customHeight="1">
      <c r="A30" s="260" t="s">
        <v>2615</v>
      </c>
      <c r="B30" s="258" t="s">
        <v>2604</v>
      </c>
      <c r="C30" s="259"/>
      <c r="D30" s="259"/>
      <c r="E30" s="63" t="str">
        <f t="shared" si="2"/>
        <v/>
      </c>
      <c r="F30" s="257" t="str">
        <f t="shared" si="0"/>
        <v>否</v>
      </c>
      <c r="G30" s="241" t="str">
        <f t="shared" si="1"/>
        <v>项</v>
      </c>
    </row>
    <row r="31" spans="1:7" s="237" customFormat="1" ht="38.1" hidden="1" customHeight="1">
      <c r="A31" s="260" t="s">
        <v>2616</v>
      </c>
      <c r="B31" s="258" t="s">
        <v>2617</v>
      </c>
      <c r="C31" s="259"/>
      <c r="D31" s="259"/>
      <c r="E31" s="63" t="str">
        <f t="shared" si="2"/>
        <v/>
      </c>
      <c r="F31" s="257" t="str">
        <f t="shared" si="0"/>
        <v>否</v>
      </c>
      <c r="G31" s="241" t="str">
        <f t="shared" si="1"/>
        <v>项</v>
      </c>
    </row>
    <row r="32" spans="1:7" ht="38.1" customHeight="1">
      <c r="A32" s="253" t="s">
        <v>122</v>
      </c>
      <c r="B32" s="254" t="s">
        <v>2618</v>
      </c>
      <c r="C32" s="256"/>
      <c r="D32" s="256"/>
      <c r="E32" s="63" t="str">
        <f t="shared" si="2"/>
        <v/>
      </c>
      <c r="F32" s="257" t="str">
        <f t="shared" si="0"/>
        <v>是</v>
      </c>
      <c r="G32" s="241" t="str">
        <f t="shared" si="1"/>
        <v>类</v>
      </c>
    </row>
    <row r="33" spans="1:7" ht="38.1" hidden="1" customHeight="1">
      <c r="A33" s="260" t="s">
        <v>2619</v>
      </c>
      <c r="B33" s="258" t="s">
        <v>2620</v>
      </c>
      <c r="C33" s="259"/>
      <c r="D33" s="259"/>
      <c r="E33" s="63" t="str">
        <f t="shared" si="2"/>
        <v/>
      </c>
      <c r="F33" s="257" t="str">
        <f t="shared" si="0"/>
        <v>否</v>
      </c>
      <c r="G33" s="241" t="str">
        <f t="shared" si="1"/>
        <v>款</v>
      </c>
    </row>
    <row r="34" spans="1:7" s="237" customFormat="1" ht="38.1" hidden="1" customHeight="1">
      <c r="A34" s="260">
        <v>2116001</v>
      </c>
      <c r="B34" s="258" t="s">
        <v>2621</v>
      </c>
      <c r="C34" s="259"/>
      <c r="D34" s="259"/>
      <c r="E34" s="63" t="str">
        <f t="shared" si="2"/>
        <v/>
      </c>
      <c r="F34" s="257" t="str">
        <f t="shared" si="0"/>
        <v>否</v>
      </c>
      <c r="G34" s="241" t="str">
        <f t="shared" si="1"/>
        <v>项</v>
      </c>
    </row>
    <row r="35" spans="1:7" s="237" customFormat="1" ht="38.1" hidden="1" customHeight="1">
      <c r="A35" s="260">
        <v>2116002</v>
      </c>
      <c r="B35" s="258" t="s">
        <v>2622</v>
      </c>
      <c r="C35" s="259"/>
      <c r="D35" s="259"/>
      <c r="E35" s="63" t="str">
        <f t="shared" si="2"/>
        <v/>
      </c>
      <c r="F35" s="257" t="str">
        <f t="shared" si="0"/>
        <v>否</v>
      </c>
      <c r="G35" s="241" t="str">
        <f t="shared" si="1"/>
        <v>项</v>
      </c>
    </row>
    <row r="36" spans="1:7" s="237" customFormat="1" ht="38.1" hidden="1" customHeight="1">
      <c r="A36" s="260">
        <v>2116003</v>
      </c>
      <c r="B36" s="258" t="s">
        <v>2623</v>
      </c>
      <c r="C36" s="259"/>
      <c r="D36" s="259"/>
      <c r="E36" s="63" t="str">
        <f t="shared" si="2"/>
        <v/>
      </c>
      <c r="F36" s="257" t="str">
        <f t="shared" si="0"/>
        <v>否</v>
      </c>
      <c r="G36" s="241" t="str">
        <f t="shared" si="1"/>
        <v>项</v>
      </c>
    </row>
    <row r="37" spans="1:7" s="236" customFormat="1" ht="38.1" hidden="1" customHeight="1">
      <c r="A37" s="260">
        <v>2116099</v>
      </c>
      <c r="B37" s="258" t="s">
        <v>2624</v>
      </c>
      <c r="C37" s="259"/>
      <c r="D37" s="259"/>
      <c r="E37" s="63" t="str">
        <f t="shared" si="2"/>
        <v/>
      </c>
      <c r="F37" s="257" t="str">
        <f t="shared" si="0"/>
        <v>否</v>
      </c>
      <c r="G37" s="241" t="str">
        <f t="shared" si="1"/>
        <v>项</v>
      </c>
    </row>
    <row r="38" spans="1:7" s="237" customFormat="1" ht="38.1" hidden="1" customHeight="1">
      <c r="A38" s="260">
        <v>21161</v>
      </c>
      <c r="B38" s="258" t="s">
        <v>2625</v>
      </c>
      <c r="C38" s="259"/>
      <c r="D38" s="259"/>
      <c r="E38" s="63" t="str">
        <f t="shared" si="2"/>
        <v/>
      </c>
      <c r="F38" s="257" t="str">
        <f t="shared" si="0"/>
        <v>否</v>
      </c>
      <c r="G38" s="241" t="str">
        <f t="shared" si="1"/>
        <v>款</v>
      </c>
    </row>
    <row r="39" spans="1:7" ht="38.1" hidden="1" customHeight="1">
      <c r="A39" s="260">
        <v>2116101</v>
      </c>
      <c r="B39" s="258" t="s">
        <v>2626</v>
      </c>
      <c r="C39" s="259"/>
      <c r="D39" s="259"/>
      <c r="E39" s="63" t="str">
        <f t="shared" si="2"/>
        <v/>
      </c>
      <c r="F39" s="257" t="str">
        <f t="shared" si="0"/>
        <v>否</v>
      </c>
      <c r="G39" s="241" t="str">
        <f t="shared" si="1"/>
        <v>项</v>
      </c>
    </row>
    <row r="40" spans="1:7" ht="38.1" hidden="1" customHeight="1">
      <c r="A40" s="260">
        <v>2116102</v>
      </c>
      <c r="B40" s="258" t="s">
        <v>2627</v>
      </c>
      <c r="C40" s="259"/>
      <c r="D40" s="259"/>
      <c r="E40" s="63" t="str">
        <f t="shared" si="2"/>
        <v/>
      </c>
      <c r="F40" s="257" t="str">
        <f t="shared" si="0"/>
        <v>否</v>
      </c>
      <c r="G40" s="241" t="str">
        <f t="shared" si="1"/>
        <v>项</v>
      </c>
    </row>
    <row r="41" spans="1:7" ht="38.1" hidden="1" customHeight="1">
      <c r="A41" s="260">
        <v>2116103</v>
      </c>
      <c r="B41" s="258" t="s">
        <v>2628</v>
      </c>
      <c r="C41" s="259"/>
      <c r="D41" s="259"/>
      <c r="E41" s="63" t="str">
        <f t="shared" si="2"/>
        <v/>
      </c>
      <c r="F41" s="257" t="str">
        <f t="shared" si="0"/>
        <v>否</v>
      </c>
      <c r="G41" s="241" t="str">
        <f t="shared" si="1"/>
        <v>项</v>
      </c>
    </row>
    <row r="42" spans="1:7" ht="38.1" hidden="1" customHeight="1">
      <c r="A42" s="260">
        <v>2116104</v>
      </c>
      <c r="B42" s="258" t="s">
        <v>2629</v>
      </c>
      <c r="C42" s="259"/>
      <c r="D42" s="259"/>
      <c r="E42" s="63" t="str">
        <f t="shared" si="2"/>
        <v/>
      </c>
      <c r="F42" s="257" t="str">
        <f t="shared" si="0"/>
        <v>否</v>
      </c>
      <c r="G42" s="241" t="str">
        <f t="shared" si="1"/>
        <v>项</v>
      </c>
    </row>
    <row r="43" spans="1:7" ht="38.1" customHeight="1">
      <c r="A43" s="253" t="s">
        <v>124</v>
      </c>
      <c r="B43" s="254" t="s">
        <v>2630</v>
      </c>
      <c r="C43" s="256">
        <v>106272</v>
      </c>
      <c r="D43" s="256">
        <v>192650</v>
      </c>
      <c r="E43" s="63">
        <f t="shared" si="2"/>
        <v>0.81299999999999994</v>
      </c>
      <c r="F43" s="257" t="str">
        <f t="shared" si="0"/>
        <v>是</v>
      </c>
      <c r="G43" s="241" t="str">
        <f t="shared" si="1"/>
        <v>类</v>
      </c>
    </row>
    <row r="44" spans="1:7" ht="38.1" customHeight="1">
      <c r="A44" s="260" t="s">
        <v>2631</v>
      </c>
      <c r="B44" s="258" t="s">
        <v>2632</v>
      </c>
      <c r="C44" s="259">
        <v>106272</v>
      </c>
      <c r="D44" s="259">
        <v>192650</v>
      </c>
      <c r="E44" s="63">
        <f t="shared" si="2"/>
        <v>0.81299999999999994</v>
      </c>
      <c r="F44" s="257" t="str">
        <f t="shared" si="0"/>
        <v>是</v>
      </c>
      <c r="G44" s="241" t="str">
        <f t="shared" si="1"/>
        <v>款</v>
      </c>
    </row>
    <row r="45" spans="1:7" ht="38.1" customHeight="1">
      <c r="A45" s="260" t="s">
        <v>2633</v>
      </c>
      <c r="B45" s="258" t="s">
        <v>2634</v>
      </c>
      <c r="C45" s="259">
        <v>105432</v>
      </c>
      <c r="D45" s="259">
        <v>191810</v>
      </c>
      <c r="E45" s="63">
        <f t="shared" si="2"/>
        <v>0.81899999999999995</v>
      </c>
      <c r="F45" s="257" t="str">
        <f t="shared" si="0"/>
        <v>是</v>
      </c>
      <c r="G45" s="241" t="str">
        <f t="shared" si="1"/>
        <v>项</v>
      </c>
    </row>
    <row r="46" spans="1:7" ht="38.1" hidden="1" customHeight="1">
      <c r="A46" s="260" t="s">
        <v>2635</v>
      </c>
      <c r="B46" s="258" t="s">
        <v>2636</v>
      </c>
      <c r="C46" s="259">
        <v>0</v>
      </c>
      <c r="D46" s="259"/>
      <c r="E46" s="63" t="str">
        <f t="shared" si="2"/>
        <v/>
      </c>
      <c r="F46" s="257" t="str">
        <f t="shared" si="0"/>
        <v>否</v>
      </c>
      <c r="G46" s="241" t="str">
        <f t="shared" si="1"/>
        <v>项</v>
      </c>
    </row>
    <row r="47" spans="1:7" ht="38.1" customHeight="1">
      <c r="A47" s="260" t="s">
        <v>2637</v>
      </c>
      <c r="B47" s="258" t="s">
        <v>2638</v>
      </c>
      <c r="C47" s="259">
        <v>600</v>
      </c>
      <c r="D47" s="259">
        <v>600</v>
      </c>
      <c r="E47" s="63">
        <f t="shared" si="2"/>
        <v>0</v>
      </c>
      <c r="F47" s="257" t="str">
        <f t="shared" si="0"/>
        <v>是</v>
      </c>
      <c r="G47" s="241" t="str">
        <f t="shared" si="1"/>
        <v>项</v>
      </c>
    </row>
    <row r="48" spans="1:7" ht="38.1" hidden="1" customHeight="1">
      <c r="A48" s="260" t="s">
        <v>2639</v>
      </c>
      <c r="B48" s="258" t="s">
        <v>2640</v>
      </c>
      <c r="C48" s="259"/>
      <c r="D48" s="259"/>
      <c r="E48" s="63" t="str">
        <f t="shared" si="2"/>
        <v/>
      </c>
      <c r="F48" s="257" t="str">
        <f t="shared" si="0"/>
        <v>否</v>
      </c>
      <c r="G48" s="241" t="str">
        <f t="shared" si="1"/>
        <v>项</v>
      </c>
    </row>
    <row r="49" spans="1:7" ht="38.1" hidden="1" customHeight="1">
      <c r="A49" s="260" t="s">
        <v>2641</v>
      </c>
      <c r="B49" s="258" t="s">
        <v>2642</v>
      </c>
      <c r="C49" s="259"/>
      <c r="D49" s="259"/>
      <c r="E49" s="63" t="str">
        <f t="shared" si="2"/>
        <v/>
      </c>
      <c r="F49" s="257" t="str">
        <f t="shared" si="0"/>
        <v>否</v>
      </c>
      <c r="G49" s="241" t="str">
        <f t="shared" si="1"/>
        <v>项</v>
      </c>
    </row>
    <row r="50" spans="1:7" ht="38.1" customHeight="1">
      <c r="A50" s="260" t="s">
        <v>2643</v>
      </c>
      <c r="B50" s="258" t="s">
        <v>2644</v>
      </c>
      <c r="C50" s="259">
        <v>240</v>
      </c>
      <c r="D50" s="259">
        <v>240</v>
      </c>
      <c r="E50" s="63">
        <f t="shared" si="2"/>
        <v>0</v>
      </c>
      <c r="F50" s="257" t="str">
        <f t="shared" si="0"/>
        <v>是</v>
      </c>
      <c r="G50" s="241" t="str">
        <f t="shared" si="1"/>
        <v>项</v>
      </c>
    </row>
    <row r="51" spans="1:7" ht="38.1" hidden="1" customHeight="1">
      <c r="A51" s="260" t="s">
        <v>2645</v>
      </c>
      <c r="B51" s="258" t="s">
        <v>2646</v>
      </c>
      <c r="C51" s="259"/>
      <c r="D51" s="259"/>
      <c r="E51" s="63" t="str">
        <f t="shared" si="2"/>
        <v/>
      </c>
      <c r="F51" s="257" t="str">
        <f t="shared" si="0"/>
        <v>否</v>
      </c>
      <c r="G51" s="241" t="str">
        <f t="shared" si="1"/>
        <v>项</v>
      </c>
    </row>
    <row r="52" spans="1:7" ht="38.1" hidden="1" customHeight="1">
      <c r="A52" s="260" t="s">
        <v>2647</v>
      </c>
      <c r="B52" s="258" t="s">
        <v>2648</v>
      </c>
      <c r="C52" s="259"/>
      <c r="D52" s="259"/>
      <c r="E52" s="63" t="str">
        <f t="shared" si="2"/>
        <v/>
      </c>
      <c r="F52" s="257" t="str">
        <f t="shared" si="0"/>
        <v>否</v>
      </c>
      <c r="G52" s="241" t="str">
        <f t="shared" si="1"/>
        <v>项</v>
      </c>
    </row>
    <row r="53" spans="1:7" ht="38.1" hidden="1" customHeight="1">
      <c r="A53" s="260" t="s">
        <v>2649</v>
      </c>
      <c r="B53" s="258" t="s">
        <v>2650</v>
      </c>
      <c r="C53" s="259"/>
      <c r="D53" s="259"/>
      <c r="E53" s="63" t="str">
        <f t="shared" si="2"/>
        <v/>
      </c>
      <c r="F53" s="257" t="str">
        <f t="shared" si="0"/>
        <v>否</v>
      </c>
      <c r="G53" s="241" t="str">
        <f t="shared" si="1"/>
        <v>项</v>
      </c>
    </row>
    <row r="54" spans="1:7" ht="38.1" hidden="1" customHeight="1">
      <c r="A54" s="260" t="s">
        <v>2651</v>
      </c>
      <c r="B54" s="258" t="s">
        <v>2652</v>
      </c>
      <c r="C54" s="259"/>
      <c r="D54" s="259"/>
      <c r="E54" s="63" t="str">
        <f t="shared" si="2"/>
        <v/>
      </c>
      <c r="F54" s="257" t="str">
        <f t="shared" si="0"/>
        <v>否</v>
      </c>
      <c r="G54" s="241" t="str">
        <f t="shared" si="1"/>
        <v>项</v>
      </c>
    </row>
    <row r="55" spans="1:7" ht="38.1" hidden="1" customHeight="1">
      <c r="A55" s="260" t="s">
        <v>2653</v>
      </c>
      <c r="B55" s="258" t="s">
        <v>2654</v>
      </c>
      <c r="C55" s="259"/>
      <c r="D55" s="259"/>
      <c r="E55" s="63" t="str">
        <f t="shared" si="2"/>
        <v/>
      </c>
      <c r="F55" s="257" t="str">
        <f t="shared" si="0"/>
        <v>否</v>
      </c>
      <c r="G55" s="241" t="str">
        <f t="shared" si="1"/>
        <v>项</v>
      </c>
    </row>
    <row r="56" spans="1:7" ht="38.1" hidden="1" customHeight="1">
      <c r="A56" s="260" t="s">
        <v>2655</v>
      </c>
      <c r="B56" s="258" t="s">
        <v>2656</v>
      </c>
      <c r="C56" s="259"/>
      <c r="D56" s="259"/>
      <c r="E56" s="63" t="str">
        <f t="shared" si="2"/>
        <v/>
      </c>
      <c r="F56" s="257" t="str">
        <f t="shared" si="0"/>
        <v>否</v>
      </c>
      <c r="G56" s="241" t="str">
        <f t="shared" si="1"/>
        <v>项</v>
      </c>
    </row>
    <row r="57" spans="1:7" ht="38.1" hidden="1" customHeight="1">
      <c r="A57" s="260" t="s">
        <v>2657</v>
      </c>
      <c r="B57" s="258" t="s">
        <v>2658</v>
      </c>
      <c r="C57" s="259"/>
      <c r="D57" s="259"/>
      <c r="E57" s="63" t="str">
        <f t="shared" si="2"/>
        <v/>
      </c>
      <c r="F57" s="257" t="str">
        <f t="shared" si="0"/>
        <v>否</v>
      </c>
      <c r="G57" s="241" t="str">
        <f t="shared" si="1"/>
        <v>款</v>
      </c>
    </row>
    <row r="58" spans="1:7" ht="38.1" hidden="1" customHeight="1">
      <c r="A58" s="260" t="s">
        <v>2659</v>
      </c>
      <c r="B58" s="258" t="s">
        <v>2634</v>
      </c>
      <c r="C58" s="259"/>
      <c r="D58" s="259"/>
      <c r="E58" s="63" t="str">
        <f t="shared" si="2"/>
        <v/>
      </c>
      <c r="F58" s="257" t="str">
        <f t="shared" si="0"/>
        <v>否</v>
      </c>
      <c r="G58" s="241" t="str">
        <f t="shared" si="1"/>
        <v>项</v>
      </c>
    </row>
    <row r="59" spans="1:7" ht="38.1" hidden="1" customHeight="1">
      <c r="A59" s="260" t="s">
        <v>2660</v>
      </c>
      <c r="B59" s="258" t="s">
        <v>2636</v>
      </c>
      <c r="C59" s="259"/>
      <c r="D59" s="259"/>
      <c r="E59" s="63" t="str">
        <f t="shared" si="2"/>
        <v/>
      </c>
      <c r="F59" s="257" t="str">
        <f t="shared" si="0"/>
        <v>否</v>
      </c>
      <c r="G59" s="241" t="str">
        <f t="shared" si="1"/>
        <v>项</v>
      </c>
    </row>
    <row r="60" spans="1:7" ht="38.1" hidden="1" customHeight="1">
      <c r="A60" s="260" t="s">
        <v>2661</v>
      </c>
      <c r="B60" s="258" t="s">
        <v>2662</v>
      </c>
      <c r="C60" s="259"/>
      <c r="D60" s="259"/>
      <c r="E60" s="63" t="str">
        <f t="shared" si="2"/>
        <v/>
      </c>
      <c r="F60" s="257" t="str">
        <f t="shared" si="0"/>
        <v>否</v>
      </c>
      <c r="G60" s="241" t="str">
        <f t="shared" si="1"/>
        <v>项</v>
      </c>
    </row>
    <row r="61" spans="1:7" ht="38.1" hidden="1" customHeight="1">
      <c r="A61" s="260" t="s">
        <v>2663</v>
      </c>
      <c r="B61" s="258" t="s">
        <v>2664</v>
      </c>
      <c r="C61" s="259"/>
      <c r="D61" s="259"/>
      <c r="E61" s="63" t="str">
        <f t="shared" si="2"/>
        <v/>
      </c>
      <c r="F61" s="257" t="str">
        <f t="shared" si="0"/>
        <v>否</v>
      </c>
      <c r="G61" s="241" t="str">
        <f t="shared" si="1"/>
        <v>款</v>
      </c>
    </row>
    <row r="62" spans="1:7" ht="38.1" hidden="1" customHeight="1">
      <c r="A62" s="260" t="s">
        <v>2665</v>
      </c>
      <c r="B62" s="258" t="s">
        <v>2666</v>
      </c>
      <c r="C62" s="259"/>
      <c r="D62" s="259"/>
      <c r="E62" s="63" t="str">
        <f t="shared" si="2"/>
        <v/>
      </c>
      <c r="F62" s="257" t="str">
        <f t="shared" si="0"/>
        <v>否</v>
      </c>
      <c r="G62" s="241" t="str">
        <f t="shared" si="1"/>
        <v>款</v>
      </c>
    </row>
    <row r="63" spans="1:7" ht="38.1" hidden="1" customHeight="1">
      <c r="A63" s="260" t="s">
        <v>2667</v>
      </c>
      <c r="B63" s="258" t="s">
        <v>2668</v>
      </c>
      <c r="C63" s="259"/>
      <c r="D63" s="259"/>
      <c r="E63" s="63" t="str">
        <f t="shared" si="2"/>
        <v/>
      </c>
      <c r="F63" s="257" t="str">
        <f t="shared" si="0"/>
        <v>否</v>
      </c>
      <c r="G63" s="241" t="str">
        <f t="shared" si="1"/>
        <v>项</v>
      </c>
    </row>
    <row r="64" spans="1:7" ht="38.1" hidden="1" customHeight="1">
      <c r="A64" s="260" t="s">
        <v>2669</v>
      </c>
      <c r="B64" s="258" t="s">
        <v>2670</v>
      </c>
      <c r="C64" s="259"/>
      <c r="D64" s="259"/>
      <c r="E64" s="63" t="str">
        <f t="shared" si="2"/>
        <v/>
      </c>
      <c r="F64" s="257" t="str">
        <f t="shared" si="0"/>
        <v>否</v>
      </c>
      <c r="G64" s="241" t="str">
        <f t="shared" si="1"/>
        <v>项</v>
      </c>
    </row>
    <row r="65" spans="1:7" ht="38.1" hidden="1" customHeight="1">
      <c r="A65" s="260" t="s">
        <v>2671</v>
      </c>
      <c r="B65" s="258" t="s">
        <v>2672</v>
      </c>
      <c r="C65" s="259"/>
      <c r="D65" s="259"/>
      <c r="E65" s="63" t="str">
        <f t="shared" si="2"/>
        <v/>
      </c>
      <c r="F65" s="257" t="str">
        <f t="shared" si="0"/>
        <v>否</v>
      </c>
      <c r="G65" s="241" t="str">
        <f t="shared" si="1"/>
        <v>项</v>
      </c>
    </row>
    <row r="66" spans="1:7" ht="38.1" hidden="1" customHeight="1">
      <c r="A66" s="260" t="s">
        <v>2673</v>
      </c>
      <c r="B66" s="258" t="s">
        <v>2674</v>
      </c>
      <c r="C66" s="259"/>
      <c r="D66" s="259"/>
      <c r="E66" s="63" t="str">
        <f t="shared" si="2"/>
        <v/>
      </c>
      <c r="F66" s="257" t="str">
        <f t="shared" si="0"/>
        <v>否</v>
      </c>
      <c r="G66" s="241" t="str">
        <f t="shared" si="1"/>
        <v>项</v>
      </c>
    </row>
    <row r="67" spans="1:7" ht="38.1" hidden="1" customHeight="1">
      <c r="A67" s="260" t="s">
        <v>2675</v>
      </c>
      <c r="B67" s="258" t="s">
        <v>2676</v>
      </c>
      <c r="C67" s="259"/>
      <c r="D67" s="259"/>
      <c r="E67" s="63" t="str">
        <f t="shared" si="2"/>
        <v/>
      </c>
      <c r="F67" s="257" t="str">
        <f t="shared" si="0"/>
        <v>否</v>
      </c>
      <c r="G67" s="241" t="str">
        <f t="shared" si="1"/>
        <v>项</v>
      </c>
    </row>
    <row r="68" spans="1:7" ht="38.1" hidden="1" customHeight="1">
      <c r="A68" s="260" t="s">
        <v>2677</v>
      </c>
      <c r="B68" s="258" t="s">
        <v>2678</v>
      </c>
      <c r="C68" s="259"/>
      <c r="D68" s="259"/>
      <c r="E68" s="63" t="str">
        <f t="shared" si="2"/>
        <v/>
      </c>
      <c r="F68" s="257" t="str">
        <f t="shared" ref="F68:F131" si="3">IF(LEN(A68)=3,"是",IF(B68&lt;&gt;"",IF(SUM(C68:D68)&lt;&gt;0,"是","否"),"是"))</f>
        <v>否</v>
      </c>
      <c r="G68" s="241" t="str">
        <f t="shared" ref="G68:G131" si="4">IF(LEN(A68)=3,"类",IF(LEN(A68)=5,"款","项"))</f>
        <v>款</v>
      </c>
    </row>
    <row r="69" spans="1:7" ht="38.1" hidden="1" customHeight="1">
      <c r="A69" s="260" t="s">
        <v>2679</v>
      </c>
      <c r="B69" s="258" t="s">
        <v>2680</v>
      </c>
      <c r="C69" s="259"/>
      <c r="D69" s="259"/>
      <c r="E69" s="63" t="str">
        <f t="shared" ref="E69:E132" si="5">IF(C69&gt;0,D69/C69-1,IF(C69&lt;0,-(D69/C69-1),""))</f>
        <v/>
      </c>
      <c r="F69" s="257" t="str">
        <f t="shared" si="3"/>
        <v>否</v>
      </c>
      <c r="G69" s="241" t="str">
        <f t="shared" si="4"/>
        <v>项</v>
      </c>
    </row>
    <row r="70" spans="1:7" ht="38.1" hidden="1" customHeight="1">
      <c r="A70" s="260" t="s">
        <v>2681</v>
      </c>
      <c r="B70" s="258" t="s">
        <v>2682</v>
      </c>
      <c r="C70" s="259"/>
      <c r="D70" s="259"/>
      <c r="E70" s="63" t="str">
        <f t="shared" si="5"/>
        <v/>
      </c>
      <c r="F70" s="257" t="str">
        <f t="shared" si="3"/>
        <v>否</v>
      </c>
      <c r="G70" s="241" t="str">
        <f t="shared" si="4"/>
        <v>项</v>
      </c>
    </row>
    <row r="71" spans="1:7" ht="38.1" hidden="1" customHeight="1">
      <c r="A71" s="260" t="s">
        <v>2683</v>
      </c>
      <c r="B71" s="258" t="s">
        <v>2684</v>
      </c>
      <c r="C71" s="259"/>
      <c r="D71" s="259"/>
      <c r="E71" s="63" t="str">
        <f t="shared" si="5"/>
        <v/>
      </c>
      <c r="F71" s="257" t="str">
        <f t="shared" si="3"/>
        <v>否</v>
      </c>
      <c r="G71" s="241" t="str">
        <f t="shared" si="4"/>
        <v>项</v>
      </c>
    </row>
    <row r="72" spans="1:7" ht="38.1" hidden="1" customHeight="1">
      <c r="A72" s="260" t="s">
        <v>2685</v>
      </c>
      <c r="B72" s="258" t="s">
        <v>2686</v>
      </c>
      <c r="C72" s="259"/>
      <c r="D72" s="259"/>
      <c r="E72" s="63" t="str">
        <f t="shared" si="5"/>
        <v/>
      </c>
      <c r="F72" s="257" t="str">
        <f t="shared" si="3"/>
        <v>否</v>
      </c>
      <c r="G72" s="241" t="str">
        <f t="shared" si="4"/>
        <v>款</v>
      </c>
    </row>
    <row r="73" spans="1:7" ht="38.1" hidden="1" customHeight="1">
      <c r="A73" s="260" t="s">
        <v>2687</v>
      </c>
      <c r="B73" s="258" t="s">
        <v>2634</v>
      </c>
      <c r="C73" s="259"/>
      <c r="D73" s="259"/>
      <c r="E73" s="63" t="str">
        <f t="shared" si="5"/>
        <v/>
      </c>
      <c r="F73" s="257" t="str">
        <f t="shared" si="3"/>
        <v>否</v>
      </c>
      <c r="G73" s="241" t="str">
        <f t="shared" si="4"/>
        <v>项</v>
      </c>
    </row>
    <row r="74" spans="1:7" ht="38.1" hidden="1" customHeight="1">
      <c r="A74" s="260" t="s">
        <v>2688</v>
      </c>
      <c r="B74" s="258" t="s">
        <v>2636</v>
      </c>
      <c r="C74" s="259"/>
      <c r="D74" s="259"/>
      <c r="E74" s="63" t="str">
        <f t="shared" si="5"/>
        <v/>
      </c>
      <c r="F74" s="257" t="str">
        <f t="shared" si="3"/>
        <v>否</v>
      </c>
      <c r="G74" s="241" t="str">
        <f t="shared" si="4"/>
        <v>项</v>
      </c>
    </row>
    <row r="75" spans="1:7" ht="38.1" hidden="1" customHeight="1">
      <c r="A75" s="260" t="s">
        <v>2689</v>
      </c>
      <c r="B75" s="258" t="s">
        <v>2690</v>
      </c>
      <c r="C75" s="259"/>
      <c r="D75" s="259"/>
      <c r="E75" s="63" t="str">
        <f t="shared" si="5"/>
        <v/>
      </c>
      <c r="F75" s="257" t="str">
        <f t="shared" si="3"/>
        <v>否</v>
      </c>
      <c r="G75" s="241" t="str">
        <f t="shared" si="4"/>
        <v>项</v>
      </c>
    </row>
    <row r="76" spans="1:7" ht="38.1" hidden="1" customHeight="1">
      <c r="A76" s="260" t="s">
        <v>2691</v>
      </c>
      <c r="B76" s="258" t="s">
        <v>2692</v>
      </c>
      <c r="C76" s="259"/>
      <c r="D76" s="259"/>
      <c r="E76" s="63" t="str">
        <f t="shared" si="5"/>
        <v/>
      </c>
      <c r="F76" s="257" t="str">
        <f t="shared" si="3"/>
        <v>否</v>
      </c>
      <c r="G76" s="241" t="str">
        <f t="shared" si="4"/>
        <v>款</v>
      </c>
    </row>
    <row r="77" spans="1:7" ht="38.1" hidden="1" customHeight="1">
      <c r="A77" s="260" t="s">
        <v>2693</v>
      </c>
      <c r="B77" s="258" t="s">
        <v>2634</v>
      </c>
      <c r="C77" s="259"/>
      <c r="D77" s="259"/>
      <c r="E77" s="63" t="str">
        <f t="shared" si="5"/>
        <v/>
      </c>
      <c r="F77" s="257" t="str">
        <f t="shared" si="3"/>
        <v>否</v>
      </c>
      <c r="G77" s="241" t="str">
        <f t="shared" si="4"/>
        <v>项</v>
      </c>
    </row>
    <row r="78" spans="1:7" ht="38.1" hidden="1" customHeight="1">
      <c r="A78" s="260" t="s">
        <v>2694</v>
      </c>
      <c r="B78" s="258" t="s">
        <v>2636</v>
      </c>
      <c r="C78" s="259"/>
      <c r="D78" s="259"/>
      <c r="E78" s="63" t="str">
        <f t="shared" si="5"/>
        <v/>
      </c>
      <c r="F78" s="257" t="str">
        <f t="shared" si="3"/>
        <v>否</v>
      </c>
      <c r="G78" s="241" t="str">
        <f t="shared" si="4"/>
        <v>项</v>
      </c>
    </row>
    <row r="79" spans="1:7" s="237" customFormat="1" ht="38.1" hidden="1" customHeight="1">
      <c r="A79" s="260" t="s">
        <v>2695</v>
      </c>
      <c r="B79" s="258" t="s">
        <v>2696</v>
      </c>
      <c r="C79" s="259"/>
      <c r="D79" s="259"/>
      <c r="E79" s="63" t="str">
        <f t="shared" si="5"/>
        <v/>
      </c>
      <c r="F79" s="257" t="str">
        <f t="shared" si="3"/>
        <v>否</v>
      </c>
      <c r="G79" s="241" t="str">
        <f t="shared" si="4"/>
        <v>项</v>
      </c>
    </row>
    <row r="80" spans="1:7" s="237" customFormat="1" ht="38.1" hidden="1" customHeight="1">
      <c r="A80" s="260" t="s">
        <v>2697</v>
      </c>
      <c r="B80" s="258" t="s">
        <v>2698</v>
      </c>
      <c r="C80" s="259"/>
      <c r="D80" s="259"/>
      <c r="E80" s="63" t="str">
        <f t="shared" si="5"/>
        <v/>
      </c>
      <c r="F80" s="257" t="str">
        <f t="shared" si="3"/>
        <v>否</v>
      </c>
      <c r="G80" s="241" t="str">
        <f t="shared" si="4"/>
        <v>款</v>
      </c>
    </row>
    <row r="81" spans="1:7" s="237" customFormat="1" ht="38.1" hidden="1" customHeight="1">
      <c r="A81" s="260" t="s">
        <v>2699</v>
      </c>
      <c r="B81" s="258" t="s">
        <v>2668</v>
      </c>
      <c r="C81" s="259"/>
      <c r="D81" s="259"/>
      <c r="E81" s="63" t="str">
        <f t="shared" si="5"/>
        <v/>
      </c>
      <c r="F81" s="257" t="str">
        <f t="shared" si="3"/>
        <v>否</v>
      </c>
      <c r="G81" s="241" t="str">
        <f t="shared" si="4"/>
        <v>项</v>
      </c>
    </row>
    <row r="82" spans="1:7" s="237" customFormat="1" ht="38.1" hidden="1" customHeight="1">
      <c r="A82" s="260" t="s">
        <v>2700</v>
      </c>
      <c r="B82" s="258" t="s">
        <v>2670</v>
      </c>
      <c r="C82" s="259"/>
      <c r="D82" s="259"/>
      <c r="E82" s="63" t="str">
        <f t="shared" si="5"/>
        <v/>
      </c>
      <c r="F82" s="257" t="str">
        <f t="shared" si="3"/>
        <v>否</v>
      </c>
      <c r="G82" s="241" t="str">
        <f t="shared" si="4"/>
        <v>项</v>
      </c>
    </row>
    <row r="83" spans="1:7" s="237" customFormat="1" ht="38.1" hidden="1" customHeight="1">
      <c r="A83" s="260" t="s">
        <v>2701</v>
      </c>
      <c r="B83" s="258" t="s">
        <v>2672</v>
      </c>
      <c r="C83" s="259"/>
      <c r="D83" s="259"/>
      <c r="E83" s="63" t="str">
        <f t="shared" si="5"/>
        <v/>
      </c>
      <c r="F83" s="257" t="str">
        <f t="shared" si="3"/>
        <v>否</v>
      </c>
      <c r="G83" s="241" t="str">
        <f t="shared" si="4"/>
        <v>项</v>
      </c>
    </row>
    <row r="84" spans="1:7" s="237" customFormat="1" ht="38.1" hidden="1" customHeight="1">
      <c r="A84" s="260" t="s">
        <v>2702</v>
      </c>
      <c r="B84" s="258" t="s">
        <v>2674</v>
      </c>
      <c r="C84" s="259"/>
      <c r="D84" s="259"/>
      <c r="E84" s="63" t="str">
        <f t="shared" si="5"/>
        <v/>
      </c>
      <c r="F84" s="257" t="str">
        <f t="shared" si="3"/>
        <v>否</v>
      </c>
      <c r="G84" s="241" t="str">
        <f t="shared" si="4"/>
        <v>项</v>
      </c>
    </row>
    <row r="85" spans="1:7" s="237" customFormat="1" ht="38.1" hidden="1" customHeight="1">
      <c r="A85" s="260" t="s">
        <v>2703</v>
      </c>
      <c r="B85" s="258" t="s">
        <v>2704</v>
      </c>
      <c r="C85" s="259"/>
      <c r="D85" s="259"/>
      <c r="E85" s="63" t="str">
        <f t="shared" si="5"/>
        <v/>
      </c>
      <c r="F85" s="257" t="str">
        <f t="shared" si="3"/>
        <v>否</v>
      </c>
      <c r="G85" s="241" t="str">
        <f t="shared" si="4"/>
        <v>项</v>
      </c>
    </row>
    <row r="86" spans="1:7" s="237" customFormat="1" ht="38.1" hidden="1" customHeight="1">
      <c r="A86" s="260" t="s">
        <v>2705</v>
      </c>
      <c r="B86" s="258" t="s">
        <v>2706</v>
      </c>
      <c r="C86" s="259"/>
      <c r="D86" s="259"/>
      <c r="E86" s="63" t="str">
        <f t="shared" si="5"/>
        <v/>
      </c>
      <c r="F86" s="257" t="str">
        <f t="shared" si="3"/>
        <v>否</v>
      </c>
      <c r="G86" s="241" t="str">
        <f t="shared" si="4"/>
        <v>款</v>
      </c>
    </row>
    <row r="87" spans="1:7" s="237" customFormat="1" ht="38.1" hidden="1" customHeight="1">
      <c r="A87" s="260" t="s">
        <v>2707</v>
      </c>
      <c r="B87" s="258" t="s">
        <v>2680</v>
      </c>
      <c r="C87" s="259"/>
      <c r="D87" s="259"/>
      <c r="E87" s="63" t="str">
        <f t="shared" si="5"/>
        <v/>
      </c>
      <c r="F87" s="257" t="str">
        <f t="shared" si="3"/>
        <v>否</v>
      </c>
      <c r="G87" s="241" t="str">
        <f t="shared" si="4"/>
        <v>项</v>
      </c>
    </row>
    <row r="88" spans="1:7" s="237" customFormat="1" ht="38.1" hidden="1" customHeight="1">
      <c r="A88" s="260" t="s">
        <v>2708</v>
      </c>
      <c r="B88" s="258" t="s">
        <v>2709</v>
      </c>
      <c r="C88" s="259"/>
      <c r="D88" s="259"/>
      <c r="E88" s="63" t="str">
        <f t="shared" si="5"/>
        <v/>
      </c>
      <c r="F88" s="257" t="str">
        <f t="shared" si="3"/>
        <v>否</v>
      </c>
      <c r="G88" s="241" t="str">
        <f t="shared" si="4"/>
        <v>项</v>
      </c>
    </row>
    <row r="89" spans="1:7" s="237" customFormat="1" ht="38.1" hidden="1" customHeight="1">
      <c r="A89" s="260" t="s">
        <v>2710</v>
      </c>
      <c r="B89" s="258" t="s">
        <v>2711</v>
      </c>
      <c r="C89" s="259"/>
      <c r="D89" s="259"/>
      <c r="E89" s="63" t="str">
        <f t="shared" si="5"/>
        <v/>
      </c>
      <c r="F89" s="257" t="str">
        <f t="shared" si="3"/>
        <v>否</v>
      </c>
      <c r="G89" s="241" t="str">
        <f t="shared" si="4"/>
        <v>款</v>
      </c>
    </row>
    <row r="90" spans="1:7" s="237" customFormat="1" ht="38.1" hidden="1" customHeight="1">
      <c r="A90" s="260" t="s">
        <v>2712</v>
      </c>
      <c r="B90" s="258" t="s">
        <v>2634</v>
      </c>
      <c r="C90" s="259"/>
      <c r="D90" s="259"/>
      <c r="E90" s="63" t="str">
        <f t="shared" si="5"/>
        <v/>
      </c>
      <c r="F90" s="257" t="str">
        <f t="shared" si="3"/>
        <v>否</v>
      </c>
      <c r="G90" s="241" t="str">
        <f t="shared" si="4"/>
        <v>项</v>
      </c>
    </row>
    <row r="91" spans="1:7" s="237" customFormat="1" ht="38.1" hidden="1" customHeight="1">
      <c r="A91" s="260" t="s">
        <v>2713</v>
      </c>
      <c r="B91" s="258" t="s">
        <v>2636</v>
      </c>
      <c r="C91" s="259"/>
      <c r="D91" s="259"/>
      <c r="E91" s="63" t="str">
        <f t="shared" si="5"/>
        <v/>
      </c>
      <c r="F91" s="257" t="str">
        <f t="shared" si="3"/>
        <v>否</v>
      </c>
      <c r="G91" s="241" t="str">
        <f t="shared" si="4"/>
        <v>项</v>
      </c>
    </row>
    <row r="92" spans="1:7" s="237" customFormat="1" ht="38.1" hidden="1" customHeight="1">
      <c r="A92" s="260" t="s">
        <v>2714</v>
      </c>
      <c r="B92" s="258" t="s">
        <v>2638</v>
      </c>
      <c r="C92" s="259"/>
      <c r="D92" s="259"/>
      <c r="E92" s="63" t="str">
        <f t="shared" si="5"/>
        <v/>
      </c>
      <c r="F92" s="257" t="str">
        <f t="shared" si="3"/>
        <v>否</v>
      </c>
      <c r="G92" s="241" t="str">
        <f t="shared" si="4"/>
        <v>项</v>
      </c>
    </row>
    <row r="93" spans="1:7" s="237" customFormat="1" ht="38.1" hidden="1" customHeight="1">
      <c r="A93" s="260" t="s">
        <v>2715</v>
      </c>
      <c r="B93" s="258" t="s">
        <v>2640</v>
      </c>
      <c r="C93" s="259"/>
      <c r="D93" s="259"/>
      <c r="E93" s="63" t="str">
        <f t="shared" si="5"/>
        <v/>
      </c>
      <c r="F93" s="257" t="str">
        <f t="shared" si="3"/>
        <v>否</v>
      </c>
      <c r="G93" s="241" t="str">
        <f t="shared" si="4"/>
        <v>项</v>
      </c>
    </row>
    <row r="94" spans="1:7" ht="38.1" hidden="1" customHeight="1">
      <c r="A94" s="260" t="s">
        <v>2716</v>
      </c>
      <c r="B94" s="258" t="s">
        <v>2646</v>
      </c>
      <c r="C94" s="259"/>
      <c r="D94" s="259"/>
      <c r="E94" s="63" t="str">
        <f t="shared" si="5"/>
        <v/>
      </c>
      <c r="F94" s="257" t="str">
        <f t="shared" si="3"/>
        <v>否</v>
      </c>
      <c r="G94" s="241" t="str">
        <f t="shared" si="4"/>
        <v>项</v>
      </c>
    </row>
    <row r="95" spans="1:7" ht="38.1" hidden="1" customHeight="1">
      <c r="A95" s="260" t="s">
        <v>2717</v>
      </c>
      <c r="B95" s="258" t="s">
        <v>2650</v>
      </c>
      <c r="C95" s="259"/>
      <c r="D95" s="259"/>
      <c r="E95" s="63" t="str">
        <f t="shared" si="5"/>
        <v/>
      </c>
      <c r="F95" s="257" t="str">
        <f t="shared" si="3"/>
        <v>否</v>
      </c>
      <c r="G95" s="241" t="str">
        <f t="shared" si="4"/>
        <v>项</v>
      </c>
    </row>
    <row r="96" spans="1:7" ht="38.1" hidden="1" customHeight="1">
      <c r="A96" s="260" t="s">
        <v>2718</v>
      </c>
      <c r="B96" s="258" t="s">
        <v>2652</v>
      </c>
      <c r="C96" s="259"/>
      <c r="D96" s="259"/>
      <c r="E96" s="63" t="str">
        <f t="shared" si="5"/>
        <v/>
      </c>
      <c r="F96" s="257" t="str">
        <f t="shared" si="3"/>
        <v>否</v>
      </c>
      <c r="G96" s="241" t="str">
        <f t="shared" si="4"/>
        <v>项</v>
      </c>
    </row>
    <row r="97" spans="1:7" s="237" customFormat="1" ht="38.1" hidden="1" customHeight="1">
      <c r="A97" s="260" t="s">
        <v>2719</v>
      </c>
      <c r="B97" s="258" t="s">
        <v>2720</v>
      </c>
      <c r="C97" s="259"/>
      <c r="D97" s="259"/>
      <c r="E97" s="63" t="str">
        <f t="shared" si="5"/>
        <v/>
      </c>
      <c r="F97" s="257" t="str">
        <f t="shared" si="3"/>
        <v>否</v>
      </c>
      <c r="G97" s="241" t="str">
        <f t="shared" si="4"/>
        <v>项</v>
      </c>
    </row>
    <row r="98" spans="1:7" s="237" customFormat="1" ht="38.1" customHeight="1">
      <c r="A98" s="253" t="s">
        <v>126</v>
      </c>
      <c r="B98" s="254" t="s">
        <v>2721</v>
      </c>
      <c r="C98" s="256">
        <v>73</v>
      </c>
      <c r="D98" s="256">
        <v>100</v>
      </c>
      <c r="E98" s="63">
        <f t="shared" si="5"/>
        <v>0.37</v>
      </c>
      <c r="F98" s="257" t="str">
        <f t="shared" si="3"/>
        <v>是</v>
      </c>
      <c r="G98" s="241" t="str">
        <f t="shared" si="4"/>
        <v>类</v>
      </c>
    </row>
    <row r="99" spans="1:7" ht="38.1" customHeight="1">
      <c r="A99" s="260" t="s">
        <v>2722</v>
      </c>
      <c r="B99" s="258" t="s">
        <v>2723</v>
      </c>
      <c r="C99" s="259">
        <v>73</v>
      </c>
      <c r="D99" s="259">
        <v>100</v>
      </c>
      <c r="E99" s="63">
        <f t="shared" si="5"/>
        <v>0.37</v>
      </c>
      <c r="F99" s="257" t="str">
        <f t="shared" si="3"/>
        <v>是</v>
      </c>
      <c r="G99" s="241" t="str">
        <f t="shared" si="4"/>
        <v>款</v>
      </c>
    </row>
    <row r="100" spans="1:7" s="237" customFormat="1" ht="38.1" hidden="1" customHeight="1">
      <c r="A100" s="260" t="s">
        <v>2724</v>
      </c>
      <c r="B100" s="258" t="s">
        <v>2604</v>
      </c>
      <c r="C100" s="259"/>
      <c r="D100" s="259"/>
      <c r="E100" s="63" t="str">
        <f t="shared" si="5"/>
        <v/>
      </c>
      <c r="F100" s="257" t="str">
        <f t="shared" si="3"/>
        <v>否</v>
      </c>
      <c r="G100" s="241" t="str">
        <f t="shared" si="4"/>
        <v>项</v>
      </c>
    </row>
    <row r="101" spans="1:7" s="237" customFormat="1" ht="38.1" hidden="1" customHeight="1">
      <c r="A101" s="260" t="s">
        <v>2725</v>
      </c>
      <c r="B101" s="258" t="s">
        <v>2726</v>
      </c>
      <c r="C101" s="259"/>
      <c r="D101" s="259"/>
      <c r="E101" s="63" t="str">
        <f t="shared" si="5"/>
        <v/>
      </c>
      <c r="F101" s="257" t="str">
        <f t="shared" si="3"/>
        <v>否</v>
      </c>
      <c r="G101" s="241" t="str">
        <f t="shared" si="4"/>
        <v>项</v>
      </c>
    </row>
    <row r="102" spans="1:7" s="237" customFormat="1" ht="38.1" hidden="1" customHeight="1">
      <c r="A102" s="260" t="s">
        <v>2727</v>
      </c>
      <c r="B102" s="258" t="s">
        <v>2728</v>
      </c>
      <c r="C102" s="259"/>
      <c r="D102" s="259"/>
      <c r="E102" s="63" t="str">
        <f t="shared" si="5"/>
        <v/>
      </c>
      <c r="F102" s="257" t="str">
        <f t="shared" si="3"/>
        <v>否</v>
      </c>
      <c r="G102" s="241" t="str">
        <f t="shared" si="4"/>
        <v>项</v>
      </c>
    </row>
    <row r="103" spans="1:7" s="237" customFormat="1" ht="38.1" customHeight="1">
      <c r="A103" s="260" t="s">
        <v>2729</v>
      </c>
      <c r="B103" s="258" t="s">
        <v>2730</v>
      </c>
      <c r="C103" s="259">
        <v>73</v>
      </c>
      <c r="D103" s="259">
        <v>100</v>
      </c>
      <c r="E103" s="63">
        <f t="shared" si="5"/>
        <v>0.37</v>
      </c>
      <c r="F103" s="257" t="str">
        <f t="shared" si="3"/>
        <v>是</v>
      </c>
      <c r="G103" s="241" t="str">
        <f t="shared" si="4"/>
        <v>项</v>
      </c>
    </row>
    <row r="104" spans="1:7" s="237" customFormat="1" ht="38.1" hidden="1" customHeight="1">
      <c r="A104" s="260" t="s">
        <v>2731</v>
      </c>
      <c r="B104" s="258" t="s">
        <v>2732</v>
      </c>
      <c r="C104" s="259"/>
      <c r="D104" s="259"/>
      <c r="E104" s="63" t="str">
        <f t="shared" si="5"/>
        <v/>
      </c>
      <c r="F104" s="257" t="str">
        <f t="shared" si="3"/>
        <v>否</v>
      </c>
      <c r="G104" s="241" t="str">
        <f t="shared" si="4"/>
        <v>款</v>
      </c>
    </row>
    <row r="105" spans="1:7" ht="38.1" hidden="1" customHeight="1">
      <c r="A105" s="260" t="s">
        <v>2733</v>
      </c>
      <c r="B105" s="258" t="s">
        <v>2604</v>
      </c>
      <c r="C105" s="259"/>
      <c r="D105" s="259"/>
      <c r="E105" s="63" t="str">
        <f t="shared" si="5"/>
        <v/>
      </c>
      <c r="F105" s="257" t="str">
        <f t="shared" si="3"/>
        <v>否</v>
      </c>
      <c r="G105" s="241" t="str">
        <f t="shared" si="4"/>
        <v>项</v>
      </c>
    </row>
    <row r="106" spans="1:7" s="237" customFormat="1" ht="38.1" hidden="1" customHeight="1">
      <c r="A106" s="260" t="s">
        <v>2734</v>
      </c>
      <c r="B106" s="258" t="s">
        <v>2726</v>
      </c>
      <c r="C106" s="259"/>
      <c r="D106" s="259"/>
      <c r="E106" s="63" t="str">
        <f t="shared" si="5"/>
        <v/>
      </c>
      <c r="F106" s="257" t="str">
        <f t="shared" si="3"/>
        <v>否</v>
      </c>
      <c r="G106" s="241" t="str">
        <f t="shared" si="4"/>
        <v>项</v>
      </c>
    </row>
    <row r="107" spans="1:7" s="237" customFormat="1" ht="38.1" hidden="1" customHeight="1">
      <c r="A107" s="260" t="s">
        <v>2735</v>
      </c>
      <c r="B107" s="258" t="s">
        <v>2736</v>
      </c>
      <c r="C107" s="259"/>
      <c r="D107" s="259"/>
      <c r="E107" s="63" t="str">
        <f t="shared" si="5"/>
        <v/>
      </c>
      <c r="F107" s="257" t="str">
        <f t="shared" si="3"/>
        <v>否</v>
      </c>
      <c r="G107" s="241" t="str">
        <f t="shared" si="4"/>
        <v>项</v>
      </c>
    </row>
    <row r="108" spans="1:7" s="237" customFormat="1" ht="38.1" hidden="1" customHeight="1">
      <c r="A108" s="260" t="s">
        <v>2737</v>
      </c>
      <c r="B108" s="258" t="s">
        <v>2738</v>
      </c>
      <c r="C108" s="259"/>
      <c r="D108" s="259"/>
      <c r="E108" s="63" t="str">
        <f t="shared" si="5"/>
        <v/>
      </c>
      <c r="F108" s="257" t="str">
        <f t="shared" si="3"/>
        <v>否</v>
      </c>
      <c r="G108" s="241" t="str">
        <f t="shared" si="4"/>
        <v>项</v>
      </c>
    </row>
    <row r="109" spans="1:7" ht="38.1" hidden="1" customHeight="1">
      <c r="A109" s="260" t="s">
        <v>2739</v>
      </c>
      <c r="B109" s="258" t="s">
        <v>2740</v>
      </c>
      <c r="C109" s="259"/>
      <c r="D109" s="259"/>
      <c r="E109" s="63" t="str">
        <f t="shared" si="5"/>
        <v/>
      </c>
      <c r="F109" s="257" t="str">
        <f t="shared" si="3"/>
        <v>否</v>
      </c>
      <c r="G109" s="241" t="str">
        <f t="shared" si="4"/>
        <v>款</v>
      </c>
    </row>
    <row r="110" spans="1:7" s="237" customFormat="1" ht="38.1" hidden="1" customHeight="1">
      <c r="A110" s="260" t="s">
        <v>2741</v>
      </c>
      <c r="B110" s="258" t="s">
        <v>2742</v>
      </c>
      <c r="C110" s="259"/>
      <c r="D110" s="259"/>
      <c r="E110" s="63" t="str">
        <f t="shared" si="5"/>
        <v/>
      </c>
      <c r="F110" s="257" t="str">
        <f t="shared" si="3"/>
        <v>否</v>
      </c>
      <c r="G110" s="241" t="str">
        <f t="shared" si="4"/>
        <v>项</v>
      </c>
    </row>
    <row r="111" spans="1:7" s="237" customFormat="1" ht="38.1" hidden="1" customHeight="1">
      <c r="A111" s="260" t="s">
        <v>2743</v>
      </c>
      <c r="B111" s="258" t="s">
        <v>2744</v>
      </c>
      <c r="C111" s="259"/>
      <c r="D111" s="259"/>
      <c r="E111" s="63" t="str">
        <f t="shared" si="5"/>
        <v/>
      </c>
      <c r="F111" s="257" t="str">
        <f t="shared" si="3"/>
        <v>否</v>
      </c>
      <c r="G111" s="241" t="str">
        <f t="shared" si="4"/>
        <v>项</v>
      </c>
    </row>
    <row r="112" spans="1:7" s="237" customFormat="1" ht="38.1" hidden="1" customHeight="1">
      <c r="A112" s="260" t="s">
        <v>2745</v>
      </c>
      <c r="B112" s="258" t="s">
        <v>2746</v>
      </c>
      <c r="C112" s="259"/>
      <c r="D112" s="259"/>
      <c r="E112" s="63" t="str">
        <f t="shared" si="5"/>
        <v/>
      </c>
      <c r="F112" s="257" t="str">
        <f t="shared" si="3"/>
        <v>否</v>
      </c>
      <c r="G112" s="241" t="str">
        <f t="shared" si="4"/>
        <v>项</v>
      </c>
    </row>
    <row r="113" spans="1:7" ht="38.1" hidden="1" customHeight="1">
      <c r="A113" s="260" t="s">
        <v>2747</v>
      </c>
      <c r="B113" s="258" t="s">
        <v>2748</v>
      </c>
      <c r="C113" s="259"/>
      <c r="D113" s="259"/>
      <c r="E113" s="63" t="str">
        <f t="shared" si="5"/>
        <v/>
      </c>
      <c r="F113" s="257" t="str">
        <f t="shared" si="3"/>
        <v>否</v>
      </c>
      <c r="G113" s="241" t="str">
        <f t="shared" si="4"/>
        <v>项</v>
      </c>
    </row>
    <row r="114" spans="1:7" s="237" customFormat="1" ht="38.1" hidden="1" customHeight="1">
      <c r="A114" s="263">
        <v>21370</v>
      </c>
      <c r="B114" s="258" t="s">
        <v>2749</v>
      </c>
      <c r="C114" s="259"/>
      <c r="D114" s="259"/>
      <c r="E114" s="63" t="str">
        <f t="shared" si="5"/>
        <v/>
      </c>
      <c r="F114" s="257" t="str">
        <f t="shared" si="3"/>
        <v>否</v>
      </c>
      <c r="G114" s="241" t="str">
        <f t="shared" si="4"/>
        <v>款</v>
      </c>
    </row>
    <row r="115" spans="1:7" s="237" customFormat="1" ht="38.1" hidden="1" customHeight="1">
      <c r="A115" s="263">
        <v>2137001</v>
      </c>
      <c r="B115" s="258" t="s">
        <v>2604</v>
      </c>
      <c r="C115" s="259"/>
      <c r="D115" s="259"/>
      <c r="E115" s="63" t="str">
        <f t="shared" si="5"/>
        <v/>
      </c>
      <c r="F115" s="257" t="str">
        <f t="shared" si="3"/>
        <v>否</v>
      </c>
      <c r="G115" s="241" t="str">
        <f t="shared" si="4"/>
        <v>项</v>
      </c>
    </row>
    <row r="116" spans="1:7" ht="38.1" hidden="1" customHeight="1">
      <c r="A116" s="263">
        <v>2137099</v>
      </c>
      <c r="B116" s="258" t="s">
        <v>2750</v>
      </c>
      <c r="C116" s="259"/>
      <c r="D116" s="259"/>
      <c r="E116" s="63" t="str">
        <f t="shared" si="5"/>
        <v/>
      </c>
      <c r="F116" s="257" t="str">
        <f t="shared" si="3"/>
        <v>否</v>
      </c>
      <c r="G116" s="241" t="str">
        <f t="shared" si="4"/>
        <v>项</v>
      </c>
    </row>
    <row r="117" spans="1:7" s="237" customFormat="1" ht="38.1" hidden="1" customHeight="1">
      <c r="A117" s="263">
        <v>21371</v>
      </c>
      <c r="B117" s="258" t="s">
        <v>2751</v>
      </c>
      <c r="C117" s="259"/>
      <c r="D117" s="259"/>
      <c r="E117" s="63" t="str">
        <f t="shared" si="5"/>
        <v/>
      </c>
      <c r="F117" s="257" t="str">
        <f t="shared" si="3"/>
        <v>否</v>
      </c>
      <c r="G117" s="241" t="str">
        <f t="shared" si="4"/>
        <v>款</v>
      </c>
    </row>
    <row r="118" spans="1:7" ht="38.1" hidden="1" customHeight="1">
      <c r="A118" s="263">
        <v>2137101</v>
      </c>
      <c r="B118" s="258" t="s">
        <v>2742</v>
      </c>
      <c r="C118" s="259"/>
      <c r="D118" s="259"/>
      <c r="E118" s="63" t="str">
        <f t="shared" si="5"/>
        <v/>
      </c>
      <c r="F118" s="257" t="str">
        <f t="shared" si="3"/>
        <v>否</v>
      </c>
      <c r="G118" s="241" t="str">
        <f t="shared" si="4"/>
        <v>项</v>
      </c>
    </row>
    <row r="119" spans="1:7" s="237" customFormat="1" ht="38.1" hidden="1" customHeight="1">
      <c r="A119" s="263">
        <v>2137102</v>
      </c>
      <c r="B119" s="258" t="s">
        <v>2752</v>
      </c>
      <c r="C119" s="259"/>
      <c r="D119" s="259"/>
      <c r="E119" s="63" t="str">
        <f t="shared" si="5"/>
        <v/>
      </c>
      <c r="F119" s="257" t="str">
        <f t="shared" si="3"/>
        <v>否</v>
      </c>
      <c r="G119" s="241" t="str">
        <f t="shared" si="4"/>
        <v>项</v>
      </c>
    </row>
    <row r="120" spans="1:7" s="237" customFormat="1" ht="38.1" hidden="1" customHeight="1">
      <c r="A120" s="263">
        <v>2137103</v>
      </c>
      <c r="B120" s="258" t="s">
        <v>2746</v>
      </c>
      <c r="C120" s="259"/>
      <c r="D120" s="259"/>
      <c r="E120" s="63" t="str">
        <f t="shared" si="5"/>
        <v/>
      </c>
      <c r="F120" s="257" t="str">
        <f t="shared" si="3"/>
        <v>否</v>
      </c>
      <c r="G120" s="241" t="str">
        <f t="shared" si="4"/>
        <v>项</v>
      </c>
    </row>
    <row r="121" spans="1:7" s="237" customFormat="1" ht="38.1" hidden="1" customHeight="1">
      <c r="A121" s="263">
        <v>2137199</v>
      </c>
      <c r="B121" s="258" t="s">
        <v>2753</v>
      </c>
      <c r="C121" s="259"/>
      <c r="D121" s="259"/>
      <c r="E121" s="63" t="str">
        <f t="shared" si="5"/>
        <v/>
      </c>
      <c r="F121" s="257" t="str">
        <f t="shared" si="3"/>
        <v>否</v>
      </c>
      <c r="G121" s="241" t="str">
        <f t="shared" si="4"/>
        <v>项</v>
      </c>
    </row>
    <row r="122" spans="1:7" s="237" customFormat="1" ht="38.1" customHeight="1">
      <c r="A122" s="253" t="s">
        <v>128</v>
      </c>
      <c r="B122" s="254" t="s">
        <v>2754</v>
      </c>
      <c r="C122" s="256"/>
      <c r="D122" s="256"/>
      <c r="E122" s="63" t="str">
        <f t="shared" si="5"/>
        <v/>
      </c>
      <c r="F122" s="257" t="str">
        <f t="shared" si="3"/>
        <v>是</v>
      </c>
      <c r="G122" s="241" t="str">
        <f t="shared" si="4"/>
        <v>类</v>
      </c>
    </row>
    <row r="123" spans="1:7" s="237" customFormat="1" ht="38.1" hidden="1" customHeight="1">
      <c r="A123" s="260" t="s">
        <v>2755</v>
      </c>
      <c r="B123" s="258" t="s">
        <v>2756</v>
      </c>
      <c r="C123" s="259"/>
      <c r="D123" s="259"/>
      <c r="E123" s="63" t="str">
        <f t="shared" si="5"/>
        <v/>
      </c>
      <c r="F123" s="257" t="str">
        <f t="shared" si="3"/>
        <v>否</v>
      </c>
      <c r="G123" s="241" t="str">
        <f t="shared" si="4"/>
        <v>款</v>
      </c>
    </row>
    <row r="124" spans="1:7" ht="38.1" hidden="1" customHeight="1">
      <c r="A124" s="260" t="s">
        <v>2757</v>
      </c>
      <c r="B124" s="258" t="s">
        <v>2758</v>
      </c>
      <c r="C124" s="259"/>
      <c r="D124" s="259"/>
      <c r="E124" s="63" t="str">
        <f t="shared" si="5"/>
        <v/>
      </c>
      <c r="F124" s="257" t="str">
        <f t="shared" si="3"/>
        <v>否</v>
      </c>
      <c r="G124" s="241" t="str">
        <f t="shared" si="4"/>
        <v>项</v>
      </c>
    </row>
    <row r="125" spans="1:7" s="237" customFormat="1" ht="38.1" hidden="1" customHeight="1">
      <c r="A125" s="260" t="s">
        <v>2759</v>
      </c>
      <c r="B125" s="258" t="s">
        <v>2760</v>
      </c>
      <c r="C125" s="259"/>
      <c r="D125" s="259"/>
      <c r="E125" s="63" t="str">
        <f t="shared" si="5"/>
        <v/>
      </c>
      <c r="F125" s="257" t="str">
        <f t="shared" si="3"/>
        <v>否</v>
      </c>
      <c r="G125" s="241" t="str">
        <f t="shared" si="4"/>
        <v>项</v>
      </c>
    </row>
    <row r="126" spans="1:7" s="237" customFormat="1" ht="38.1" hidden="1" customHeight="1">
      <c r="A126" s="260" t="s">
        <v>2761</v>
      </c>
      <c r="B126" s="258" t="s">
        <v>2762</v>
      </c>
      <c r="C126" s="259"/>
      <c r="D126" s="259"/>
      <c r="E126" s="63" t="str">
        <f t="shared" si="5"/>
        <v/>
      </c>
      <c r="F126" s="257" t="str">
        <f t="shared" si="3"/>
        <v>否</v>
      </c>
      <c r="G126" s="241" t="str">
        <f t="shared" si="4"/>
        <v>项</v>
      </c>
    </row>
    <row r="127" spans="1:7" s="237" customFormat="1" ht="38.1" hidden="1" customHeight="1">
      <c r="A127" s="260" t="s">
        <v>2763</v>
      </c>
      <c r="B127" s="258" t="s">
        <v>2764</v>
      </c>
      <c r="C127" s="259"/>
      <c r="D127" s="259"/>
      <c r="E127" s="63" t="str">
        <f t="shared" si="5"/>
        <v/>
      </c>
      <c r="F127" s="257" t="str">
        <f t="shared" si="3"/>
        <v>否</v>
      </c>
      <c r="G127" s="241" t="str">
        <f t="shared" si="4"/>
        <v>项</v>
      </c>
    </row>
    <row r="128" spans="1:7" ht="38.1" hidden="1" customHeight="1">
      <c r="A128" s="260" t="s">
        <v>2765</v>
      </c>
      <c r="B128" s="258" t="s">
        <v>2766</v>
      </c>
      <c r="C128" s="259"/>
      <c r="D128" s="259"/>
      <c r="E128" s="63" t="str">
        <f t="shared" si="5"/>
        <v/>
      </c>
      <c r="F128" s="257" t="str">
        <f t="shared" si="3"/>
        <v>否</v>
      </c>
      <c r="G128" s="241" t="str">
        <f t="shared" si="4"/>
        <v>款</v>
      </c>
    </row>
    <row r="129" spans="1:7" ht="38.1" hidden="1" customHeight="1">
      <c r="A129" s="260" t="s">
        <v>2767</v>
      </c>
      <c r="B129" s="258" t="s">
        <v>2762</v>
      </c>
      <c r="C129" s="259"/>
      <c r="D129" s="259"/>
      <c r="E129" s="63" t="str">
        <f t="shared" si="5"/>
        <v/>
      </c>
      <c r="F129" s="257" t="str">
        <f t="shared" si="3"/>
        <v>否</v>
      </c>
      <c r="G129" s="241" t="str">
        <f t="shared" si="4"/>
        <v>项</v>
      </c>
    </row>
    <row r="130" spans="1:7" s="237" customFormat="1" ht="38.1" hidden="1" customHeight="1">
      <c r="A130" s="260" t="s">
        <v>2768</v>
      </c>
      <c r="B130" s="258" t="s">
        <v>2769</v>
      </c>
      <c r="C130" s="259"/>
      <c r="D130" s="259"/>
      <c r="E130" s="63" t="str">
        <f t="shared" si="5"/>
        <v/>
      </c>
      <c r="F130" s="257" t="str">
        <f t="shared" si="3"/>
        <v>否</v>
      </c>
      <c r="G130" s="241" t="str">
        <f t="shared" si="4"/>
        <v>项</v>
      </c>
    </row>
    <row r="131" spans="1:7" ht="38.1" hidden="1" customHeight="1">
      <c r="A131" s="260" t="s">
        <v>2770</v>
      </c>
      <c r="B131" s="258" t="s">
        <v>2771</v>
      </c>
      <c r="C131" s="259"/>
      <c r="D131" s="259"/>
      <c r="E131" s="63" t="str">
        <f t="shared" si="5"/>
        <v/>
      </c>
      <c r="F131" s="257" t="str">
        <f t="shared" si="3"/>
        <v>否</v>
      </c>
      <c r="G131" s="241" t="str">
        <f t="shared" si="4"/>
        <v>项</v>
      </c>
    </row>
    <row r="132" spans="1:7" ht="38.1" hidden="1" customHeight="1">
      <c r="A132" s="260" t="s">
        <v>2772</v>
      </c>
      <c r="B132" s="258" t="s">
        <v>2773</v>
      </c>
      <c r="C132" s="259"/>
      <c r="D132" s="259"/>
      <c r="E132" s="63" t="str">
        <f t="shared" si="5"/>
        <v/>
      </c>
      <c r="F132" s="257" t="str">
        <f t="shared" ref="F132:F195" si="6">IF(LEN(A132)=3,"是",IF(B132&lt;&gt;"",IF(SUM(C132:D132)&lt;&gt;0,"是","否"),"是"))</f>
        <v>否</v>
      </c>
      <c r="G132" s="241" t="str">
        <f t="shared" ref="G132:G195" si="7">IF(LEN(A132)=3,"类",IF(LEN(A132)=5,"款","项"))</f>
        <v>项</v>
      </c>
    </row>
    <row r="133" spans="1:7" s="237" customFormat="1" ht="38.1" hidden="1" customHeight="1">
      <c r="A133" s="260" t="s">
        <v>2774</v>
      </c>
      <c r="B133" s="258" t="s">
        <v>2775</v>
      </c>
      <c r="C133" s="259"/>
      <c r="D133" s="259"/>
      <c r="E133" s="63" t="str">
        <f t="shared" ref="E133:E196" si="8">IF(C133&gt;0,D133/C133-1,IF(C133&lt;0,-(D133/C133-1),""))</f>
        <v/>
      </c>
      <c r="F133" s="257" t="str">
        <f t="shared" si="6"/>
        <v>否</v>
      </c>
      <c r="G133" s="241" t="str">
        <f t="shared" si="7"/>
        <v>款</v>
      </c>
    </row>
    <row r="134" spans="1:7" s="237" customFormat="1" ht="38.1" hidden="1" customHeight="1">
      <c r="A134" s="260" t="s">
        <v>2776</v>
      </c>
      <c r="B134" s="258" t="s">
        <v>2777</v>
      </c>
      <c r="C134" s="259"/>
      <c r="D134" s="259"/>
      <c r="E134" s="63" t="str">
        <f t="shared" si="8"/>
        <v/>
      </c>
      <c r="F134" s="257" t="str">
        <f t="shared" si="6"/>
        <v>否</v>
      </c>
      <c r="G134" s="241" t="str">
        <f t="shared" si="7"/>
        <v>项</v>
      </c>
    </row>
    <row r="135" spans="1:7" s="237" customFormat="1" ht="38.1" hidden="1" customHeight="1">
      <c r="A135" s="260" t="s">
        <v>2778</v>
      </c>
      <c r="B135" s="258" t="s">
        <v>2779</v>
      </c>
      <c r="C135" s="259"/>
      <c r="D135" s="259"/>
      <c r="E135" s="63" t="str">
        <f t="shared" si="8"/>
        <v/>
      </c>
      <c r="F135" s="257" t="str">
        <f t="shared" si="6"/>
        <v>否</v>
      </c>
      <c r="G135" s="241" t="str">
        <f t="shared" si="7"/>
        <v>项</v>
      </c>
    </row>
    <row r="136" spans="1:7" s="237" customFormat="1" ht="38.1" hidden="1" customHeight="1">
      <c r="A136" s="260" t="s">
        <v>2780</v>
      </c>
      <c r="B136" s="258" t="s">
        <v>2781</v>
      </c>
      <c r="C136" s="259"/>
      <c r="D136" s="259"/>
      <c r="E136" s="63" t="str">
        <f t="shared" si="8"/>
        <v/>
      </c>
      <c r="F136" s="257" t="str">
        <f t="shared" si="6"/>
        <v>否</v>
      </c>
      <c r="G136" s="241" t="str">
        <f t="shared" si="7"/>
        <v>项</v>
      </c>
    </row>
    <row r="137" spans="1:7" s="237" customFormat="1" ht="38.1" hidden="1" customHeight="1">
      <c r="A137" s="260" t="s">
        <v>2782</v>
      </c>
      <c r="B137" s="258" t="s">
        <v>2783</v>
      </c>
      <c r="C137" s="259"/>
      <c r="D137" s="259"/>
      <c r="E137" s="63" t="str">
        <f t="shared" si="8"/>
        <v/>
      </c>
      <c r="F137" s="257" t="str">
        <f t="shared" si="6"/>
        <v>否</v>
      </c>
      <c r="G137" s="241" t="str">
        <f t="shared" si="7"/>
        <v>项</v>
      </c>
    </row>
    <row r="138" spans="1:7" s="237" customFormat="1" ht="38.1" hidden="1" customHeight="1">
      <c r="A138" s="260" t="s">
        <v>2784</v>
      </c>
      <c r="B138" s="258" t="s">
        <v>2785</v>
      </c>
      <c r="C138" s="259"/>
      <c r="D138" s="259"/>
      <c r="E138" s="63" t="str">
        <f t="shared" si="8"/>
        <v/>
      </c>
      <c r="F138" s="257" t="str">
        <f t="shared" si="6"/>
        <v>否</v>
      </c>
      <c r="G138" s="241" t="str">
        <f t="shared" si="7"/>
        <v>款</v>
      </c>
    </row>
    <row r="139" spans="1:7" s="237" customFormat="1" ht="38.1" hidden="1" customHeight="1">
      <c r="A139" s="260" t="s">
        <v>2786</v>
      </c>
      <c r="B139" s="258" t="s">
        <v>2787</v>
      </c>
      <c r="C139" s="259"/>
      <c r="D139" s="259"/>
      <c r="E139" s="63" t="str">
        <f t="shared" si="8"/>
        <v/>
      </c>
      <c r="F139" s="257" t="str">
        <f t="shared" si="6"/>
        <v>否</v>
      </c>
      <c r="G139" s="241" t="str">
        <f t="shared" si="7"/>
        <v>项</v>
      </c>
    </row>
    <row r="140" spans="1:7" s="237" customFormat="1" ht="38.1" hidden="1" customHeight="1">
      <c r="A140" s="260" t="s">
        <v>2788</v>
      </c>
      <c r="B140" s="258" t="s">
        <v>2789</v>
      </c>
      <c r="C140" s="259"/>
      <c r="D140" s="259"/>
      <c r="E140" s="63" t="str">
        <f t="shared" si="8"/>
        <v/>
      </c>
      <c r="F140" s="257" t="str">
        <f t="shared" si="6"/>
        <v>否</v>
      </c>
      <c r="G140" s="241" t="str">
        <f t="shared" si="7"/>
        <v>项</v>
      </c>
    </row>
    <row r="141" spans="1:7" s="237" customFormat="1" ht="38.1" hidden="1" customHeight="1">
      <c r="A141" s="260" t="s">
        <v>2790</v>
      </c>
      <c r="B141" s="258" t="s">
        <v>2791</v>
      </c>
      <c r="C141" s="259"/>
      <c r="D141" s="259"/>
      <c r="E141" s="63" t="str">
        <f t="shared" si="8"/>
        <v/>
      </c>
      <c r="F141" s="257" t="str">
        <f t="shared" si="6"/>
        <v>否</v>
      </c>
      <c r="G141" s="241" t="str">
        <f t="shared" si="7"/>
        <v>项</v>
      </c>
    </row>
    <row r="142" spans="1:7" s="237" customFormat="1" ht="38.1" hidden="1" customHeight="1">
      <c r="A142" s="260" t="s">
        <v>2792</v>
      </c>
      <c r="B142" s="258" t="s">
        <v>2793</v>
      </c>
      <c r="C142" s="259"/>
      <c r="D142" s="259"/>
      <c r="E142" s="63" t="str">
        <f t="shared" si="8"/>
        <v/>
      </c>
      <c r="F142" s="257" t="str">
        <f t="shared" si="6"/>
        <v>否</v>
      </c>
      <c r="G142" s="241" t="str">
        <f t="shared" si="7"/>
        <v>项</v>
      </c>
    </row>
    <row r="143" spans="1:7" s="237" customFormat="1" ht="38.1" hidden="1" customHeight="1">
      <c r="A143" s="260" t="s">
        <v>2794</v>
      </c>
      <c r="B143" s="258" t="s">
        <v>2795</v>
      </c>
      <c r="C143" s="259"/>
      <c r="D143" s="259"/>
      <c r="E143" s="63" t="str">
        <f t="shared" si="8"/>
        <v/>
      </c>
      <c r="F143" s="257" t="str">
        <f t="shared" si="6"/>
        <v>否</v>
      </c>
      <c r="G143" s="241" t="str">
        <f t="shared" si="7"/>
        <v>项</v>
      </c>
    </row>
    <row r="144" spans="1:7" s="237" customFormat="1" ht="38.1" hidden="1" customHeight="1">
      <c r="A144" s="260" t="s">
        <v>2796</v>
      </c>
      <c r="B144" s="258" t="s">
        <v>2797</v>
      </c>
      <c r="C144" s="259"/>
      <c r="D144" s="259"/>
      <c r="E144" s="63" t="str">
        <f t="shared" si="8"/>
        <v/>
      </c>
      <c r="F144" s="257" t="str">
        <f t="shared" si="6"/>
        <v>否</v>
      </c>
      <c r="G144" s="241" t="str">
        <f t="shared" si="7"/>
        <v>项</v>
      </c>
    </row>
    <row r="145" spans="1:7" s="237" customFormat="1" ht="38.1" hidden="1" customHeight="1">
      <c r="A145" s="260" t="s">
        <v>2798</v>
      </c>
      <c r="B145" s="258" t="s">
        <v>2799</v>
      </c>
      <c r="C145" s="259"/>
      <c r="D145" s="259"/>
      <c r="E145" s="63" t="str">
        <f t="shared" si="8"/>
        <v/>
      </c>
      <c r="F145" s="257" t="str">
        <f t="shared" si="6"/>
        <v>否</v>
      </c>
      <c r="G145" s="241" t="str">
        <f t="shared" si="7"/>
        <v>项</v>
      </c>
    </row>
    <row r="146" spans="1:7" s="237" customFormat="1" ht="38.1" hidden="1" customHeight="1">
      <c r="A146" s="260" t="s">
        <v>2800</v>
      </c>
      <c r="B146" s="258" t="s">
        <v>2801</v>
      </c>
      <c r="C146" s="259"/>
      <c r="D146" s="259"/>
      <c r="E146" s="63" t="str">
        <f t="shared" si="8"/>
        <v/>
      </c>
      <c r="F146" s="257" t="str">
        <f t="shared" si="6"/>
        <v>否</v>
      </c>
      <c r="G146" s="241" t="str">
        <f t="shared" si="7"/>
        <v>项</v>
      </c>
    </row>
    <row r="147" spans="1:7" s="237" customFormat="1" ht="38.1" hidden="1" customHeight="1">
      <c r="A147" s="260" t="s">
        <v>2802</v>
      </c>
      <c r="B147" s="258" t="s">
        <v>2803</v>
      </c>
      <c r="C147" s="259"/>
      <c r="D147" s="259"/>
      <c r="E147" s="63" t="str">
        <f t="shared" si="8"/>
        <v/>
      </c>
      <c r="F147" s="257" t="str">
        <f t="shared" si="6"/>
        <v>否</v>
      </c>
      <c r="G147" s="241" t="str">
        <f t="shared" si="7"/>
        <v>款</v>
      </c>
    </row>
    <row r="148" spans="1:7" s="237" customFormat="1" ht="38.1" hidden="1" customHeight="1">
      <c r="A148" s="260" t="s">
        <v>2804</v>
      </c>
      <c r="B148" s="258" t="s">
        <v>2805</v>
      </c>
      <c r="C148" s="259"/>
      <c r="D148" s="259"/>
      <c r="E148" s="63" t="str">
        <f t="shared" si="8"/>
        <v/>
      </c>
      <c r="F148" s="257" t="str">
        <f t="shared" si="6"/>
        <v>否</v>
      </c>
      <c r="G148" s="241" t="str">
        <f t="shared" si="7"/>
        <v>项</v>
      </c>
    </row>
    <row r="149" spans="1:7" s="237" customFormat="1" ht="38.1" hidden="1" customHeight="1">
      <c r="A149" s="260" t="s">
        <v>2806</v>
      </c>
      <c r="B149" s="258" t="s">
        <v>2807</v>
      </c>
      <c r="C149" s="259"/>
      <c r="D149" s="259"/>
      <c r="E149" s="63" t="str">
        <f t="shared" si="8"/>
        <v/>
      </c>
      <c r="F149" s="257" t="str">
        <f t="shared" si="6"/>
        <v>否</v>
      </c>
      <c r="G149" s="241" t="str">
        <f t="shared" si="7"/>
        <v>项</v>
      </c>
    </row>
    <row r="150" spans="1:7" ht="38.1" hidden="1" customHeight="1">
      <c r="A150" s="260" t="s">
        <v>2808</v>
      </c>
      <c r="B150" s="258" t="s">
        <v>2809</v>
      </c>
      <c r="C150" s="259"/>
      <c r="D150" s="259"/>
      <c r="E150" s="63" t="str">
        <f t="shared" si="8"/>
        <v/>
      </c>
      <c r="F150" s="257" t="str">
        <f t="shared" si="6"/>
        <v>否</v>
      </c>
      <c r="G150" s="241" t="str">
        <f t="shared" si="7"/>
        <v>项</v>
      </c>
    </row>
    <row r="151" spans="1:7" ht="38.1" hidden="1" customHeight="1">
      <c r="A151" s="260" t="s">
        <v>2810</v>
      </c>
      <c r="B151" s="258" t="s">
        <v>2811</v>
      </c>
      <c r="C151" s="259"/>
      <c r="D151" s="259"/>
      <c r="E151" s="63" t="str">
        <f t="shared" si="8"/>
        <v/>
      </c>
      <c r="F151" s="257" t="str">
        <f t="shared" si="6"/>
        <v>否</v>
      </c>
      <c r="G151" s="241" t="str">
        <f t="shared" si="7"/>
        <v>项</v>
      </c>
    </row>
    <row r="152" spans="1:7" s="237" customFormat="1" ht="38.1" hidden="1" customHeight="1">
      <c r="A152" s="260" t="s">
        <v>2812</v>
      </c>
      <c r="B152" s="258" t="s">
        <v>2813</v>
      </c>
      <c r="C152" s="259"/>
      <c r="D152" s="259"/>
      <c r="E152" s="63" t="str">
        <f t="shared" si="8"/>
        <v/>
      </c>
      <c r="F152" s="257" t="str">
        <f t="shared" si="6"/>
        <v>否</v>
      </c>
      <c r="G152" s="241" t="str">
        <f t="shared" si="7"/>
        <v>项</v>
      </c>
    </row>
    <row r="153" spans="1:7" ht="38.1" hidden="1" customHeight="1">
      <c r="A153" s="260" t="s">
        <v>2814</v>
      </c>
      <c r="B153" s="258" t="s">
        <v>2815</v>
      </c>
      <c r="C153" s="259"/>
      <c r="D153" s="259"/>
      <c r="E153" s="63" t="str">
        <f t="shared" si="8"/>
        <v/>
      </c>
      <c r="F153" s="257" t="str">
        <f t="shared" si="6"/>
        <v>否</v>
      </c>
      <c r="G153" s="241" t="str">
        <f t="shared" si="7"/>
        <v>项</v>
      </c>
    </row>
    <row r="154" spans="1:7" ht="38.1" hidden="1" customHeight="1">
      <c r="A154" s="260" t="s">
        <v>2816</v>
      </c>
      <c r="B154" s="258" t="s">
        <v>2817</v>
      </c>
      <c r="C154" s="259"/>
      <c r="D154" s="259"/>
      <c r="E154" s="63" t="str">
        <f t="shared" si="8"/>
        <v/>
      </c>
      <c r="F154" s="257" t="str">
        <f t="shared" si="6"/>
        <v>否</v>
      </c>
      <c r="G154" s="241" t="str">
        <f t="shared" si="7"/>
        <v>款</v>
      </c>
    </row>
    <row r="155" spans="1:7" s="237" customFormat="1" ht="38.1" hidden="1" customHeight="1">
      <c r="A155" s="260" t="s">
        <v>2818</v>
      </c>
      <c r="B155" s="258" t="s">
        <v>2819</v>
      </c>
      <c r="C155" s="259"/>
      <c r="D155" s="259"/>
      <c r="E155" s="63" t="str">
        <f t="shared" si="8"/>
        <v/>
      </c>
      <c r="F155" s="257" t="str">
        <f t="shared" si="6"/>
        <v>否</v>
      </c>
      <c r="G155" s="241" t="str">
        <f t="shared" si="7"/>
        <v>项</v>
      </c>
    </row>
    <row r="156" spans="1:7" s="237" customFormat="1" ht="38.1" hidden="1" customHeight="1">
      <c r="A156" s="260" t="s">
        <v>2820</v>
      </c>
      <c r="B156" s="258" t="s">
        <v>2821</v>
      </c>
      <c r="C156" s="259"/>
      <c r="D156" s="259"/>
      <c r="E156" s="63" t="str">
        <f t="shared" si="8"/>
        <v/>
      </c>
      <c r="F156" s="257" t="str">
        <f t="shared" si="6"/>
        <v>否</v>
      </c>
      <c r="G156" s="241" t="str">
        <f t="shared" si="7"/>
        <v>项</v>
      </c>
    </row>
    <row r="157" spans="1:7" s="237" customFormat="1" ht="38.1" hidden="1" customHeight="1">
      <c r="A157" s="260" t="s">
        <v>2822</v>
      </c>
      <c r="B157" s="258" t="s">
        <v>2823</v>
      </c>
      <c r="C157" s="259"/>
      <c r="D157" s="259"/>
      <c r="E157" s="63" t="str">
        <f t="shared" si="8"/>
        <v/>
      </c>
      <c r="F157" s="257" t="str">
        <f t="shared" si="6"/>
        <v>否</v>
      </c>
      <c r="G157" s="241" t="str">
        <f t="shared" si="7"/>
        <v>项</v>
      </c>
    </row>
    <row r="158" spans="1:7" s="237" customFormat="1" ht="38.1" hidden="1" customHeight="1">
      <c r="A158" s="260" t="s">
        <v>2824</v>
      </c>
      <c r="B158" s="258" t="s">
        <v>2825</v>
      </c>
      <c r="C158" s="259"/>
      <c r="D158" s="259"/>
      <c r="E158" s="63" t="str">
        <f t="shared" si="8"/>
        <v/>
      </c>
      <c r="F158" s="257" t="str">
        <f t="shared" si="6"/>
        <v>否</v>
      </c>
      <c r="G158" s="241" t="str">
        <f t="shared" si="7"/>
        <v>项</v>
      </c>
    </row>
    <row r="159" spans="1:7" s="237" customFormat="1" ht="38.1" hidden="1" customHeight="1">
      <c r="A159" s="260" t="s">
        <v>2826</v>
      </c>
      <c r="B159" s="258" t="s">
        <v>2827</v>
      </c>
      <c r="C159" s="259"/>
      <c r="D159" s="259"/>
      <c r="E159" s="63" t="str">
        <f t="shared" si="8"/>
        <v/>
      </c>
      <c r="F159" s="257" t="str">
        <f t="shared" si="6"/>
        <v>否</v>
      </c>
      <c r="G159" s="241" t="str">
        <f t="shared" si="7"/>
        <v>项</v>
      </c>
    </row>
    <row r="160" spans="1:7" s="237" customFormat="1" ht="38.1" hidden="1" customHeight="1">
      <c r="A160" s="260" t="s">
        <v>2828</v>
      </c>
      <c r="B160" s="258" t="s">
        <v>2829</v>
      </c>
      <c r="C160" s="259"/>
      <c r="D160" s="259"/>
      <c r="E160" s="63" t="str">
        <f t="shared" si="8"/>
        <v/>
      </c>
      <c r="F160" s="257" t="str">
        <f t="shared" si="6"/>
        <v>否</v>
      </c>
      <c r="G160" s="241" t="str">
        <f t="shared" si="7"/>
        <v>项</v>
      </c>
    </row>
    <row r="161" spans="1:7" s="237" customFormat="1" ht="38.1" hidden="1" customHeight="1">
      <c r="A161" s="260" t="s">
        <v>2830</v>
      </c>
      <c r="B161" s="258" t="s">
        <v>2831</v>
      </c>
      <c r="C161" s="259"/>
      <c r="D161" s="259"/>
      <c r="E161" s="63" t="str">
        <f t="shared" si="8"/>
        <v/>
      </c>
      <c r="F161" s="257" t="str">
        <f t="shared" si="6"/>
        <v>否</v>
      </c>
      <c r="G161" s="241" t="str">
        <f t="shared" si="7"/>
        <v>项</v>
      </c>
    </row>
    <row r="162" spans="1:7" ht="38.1" hidden="1" customHeight="1">
      <c r="A162" s="260" t="s">
        <v>2832</v>
      </c>
      <c r="B162" s="258" t="s">
        <v>2833</v>
      </c>
      <c r="C162" s="259"/>
      <c r="D162" s="259"/>
      <c r="E162" s="63" t="str">
        <f t="shared" si="8"/>
        <v/>
      </c>
      <c r="F162" s="257" t="str">
        <f t="shared" si="6"/>
        <v>否</v>
      </c>
      <c r="G162" s="241" t="str">
        <f t="shared" si="7"/>
        <v>项</v>
      </c>
    </row>
    <row r="163" spans="1:7" ht="38.1" hidden="1" customHeight="1">
      <c r="A163" s="260" t="s">
        <v>2834</v>
      </c>
      <c r="B163" s="258" t="s">
        <v>2835</v>
      </c>
      <c r="C163" s="259"/>
      <c r="D163" s="259"/>
      <c r="E163" s="63" t="str">
        <f t="shared" si="8"/>
        <v/>
      </c>
      <c r="F163" s="257" t="str">
        <f t="shared" si="6"/>
        <v>否</v>
      </c>
      <c r="G163" s="241" t="str">
        <f t="shared" si="7"/>
        <v>款</v>
      </c>
    </row>
    <row r="164" spans="1:7" s="237" customFormat="1" ht="38.1" hidden="1" customHeight="1">
      <c r="A164" s="260" t="s">
        <v>2836</v>
      </c>
      <c r="B164" s="258" t="s">
        <v>2758</v>
      </c>
      <c r="C164" s="259"/>
      <c r="D164" s="259"/>
      <c r="E164" s="63" t="str">
        <f t="shared" si="8"/>
        <v/>
      </c>
      <c r="F164" s="257" t="str">
        <f t="shared" si="6"/>
        <v>否</v>
      </c>
      <c r="G164" s="241" t="str">
        <f t="shared" si="7"/>
        <v>项</v>
      </c>
    </row>
    <row r="165" spans="1:7" s="237" customFormat="1" ht="38.1" hidden="1" customHeight="1">
      <c r="A165" s="260" t="s">
        <v>2837</v>
      </c>
      <c r="B165" s="258" t="s">
        <v>2838</v>
      </c>
      <c r="C165" s="259"/>
      <c r="D165" s="259"/>
      <c r="E165" s="63" t="str">
        <f t="shared" si="8"/>
        <v/>
      </c>
      <c r="F165" s="257" t="str">
        <f t="shared" si="6"/>
        <v>否</v>
      </c>
      <c r="G165" s="241" t="str">
        <f t="shared" si="7"/>
        <v>项</v>
      </c>
    </row>
    <row r="166" spans="1:7" s="237" customFormat="1" ht="38.1" hidden="1" customHeight="1">
      <c r="A166" s="260" t="s">
        <v>2839</v>
      </c>
      <c r="B166" s="258" t="s">
        <v>2840</v>
      </c>
      <c r="C166" s="259"/>
      <c r="D166" s="259"/>
      <c r="E166" s="63" t="str">
        <f t="shared" si="8"/>
        <v/>
      </c>
      <c r="F166" s="257" t="str">
        <f t="shared" si="6"/>
        <v>否</v>
      </c>
      <c r="G166" s="241" t="str">
        <f t="shared" si="7"/>
        <v>款</v>
      </c>
    </row>
    <row r="167" spans="1:7" s="237" customFormat="1" ht="38.1" hidden="1" customHeight="1">
      <c r="A167" s="260" t="s">
        <v>2841</v>
      </c>
      <c r="B167" s="258" t="s">
        <v>2758</v>
      </c>
      <c r="C167" s="259"/>
      <c r="D167" s="259"/>
      <c r="E167" s="63" t="str">
        <f t="shared" si="8"/>
        <v/>
      </c>
      <c r="F167" s="257" t="str">
        <f t="shared" si="6"/>
        <v>否</v>
      </c>
      <c r="G167" s="241" t="str">
        <f t="shared" si="7"/>
        <v>项</v>
      </c>
    </row>
    <row r="168" spans="1:7" s="237" customFormat="1" ht="38.1" hidden="1" customHeight="1">
      <c r="A168" s="260" t="s">
        <v>2842</v>
      </c>
      <c r="B168" s="258" t="s">
        <v>2843</v>
      </c>
      <c r="C168" s="259"/>
      <c r="D168" s="259"/>
      <c r="E168" s="63" t="str">
        <f t="shared" si="8"/>
        <v/>
      </c>
      <c r="F168" s="257" t="str">
        <f t="shared" si="6"/>
        <v>否</v>
      </c>
      <c r="G168" s="241" t="str">
        <f t="shared" si="7"/>
        <v>项</v>
      </c>
    </row>
    <row r="169" spans="1:7" s="237" customFormat="1" ht="38.1" hidden="1" customHeight="1">
      <c r="A169" s="260" t="s">
        <v>2844</v>
      </c>
      <c r="B169" s="258" t="s">
        <v>2845</v>
      </c>
      <c r="C169" s="259"/>
      <c r="D169" s="259"/>
      <c r="E169" s="63" t="str">
        <f t="shared" si="8"/>
        <v/>
      </c>
      <c r="F169" s="257" t="str">
        <f t="shared" si="6"/>
        <v>否</v>
      </c>
      <c r="G169" s="241" t="str">
        <f t="shared" si="7"/>
        <v>款</v>
      </c>
    </row>
    <row r="170" spans="1:7" ht="38.1" hidden="1" customHeight="1">
      <c r="A170" s="260" t="s">
        <v>2846</v>
      </c>
      <c r="B170" s="258" t="s">
        <v>2847</v>
      </c>
      <c r="C170" s="259"/>
      <c r="D170" s="259"/>
      <c r="E170" s="63" t="str">
        <f t="shared" si="8"/>
        <v/>
      </c>
      <c r="F170" s="257" t="str">
        <f t="shared" si="6"/>
        <v>否</v>
      </c>
      <c r="G170" s="241" t="str">
        <f t="shared" si="7"/>
        <v>款</v>
      </c>
    </row>
    <row r="171" spans="1:7" ht="38.1" hidden="1" customHeight="1">
      <c r="A171" s="260" t="s">
        <v>2848</v>
      </c>
      <c r="B171" s="258" t="s">
        <v>2777</v>
      </c>
      <c r="C171" s="259"/>
      <c r="D171" s="259"/>
      <c r="E171" s="63" t="str">
        <f t="shared" si="8"/>
        <v/>
      </c>
      <c r="F171" s="257" t="str">
        <f t="shared" si="6"/>
        <v>否</v>
      </c>
      <c r="G171" s="241" t="str">
        <f t="shared" si="7"/>
        <v>项</v>
      </c>
    </row>
    <row r="172" spans="1:7" ht="38.1" hidden="1" customHeight="1">
      <c r="A172" s="260" t="s">
        <v>2849</v>
      </c>
      <c r="B172" s="258" t="s">
        <v>2781</v>
      </c>
      <c r="C172" s="259"/>
      <c r="D172" s="259"/>
      <c r="E172" s="63" t="str">
        <f t="shared" si="8"/>
        <v/>
      </c>
      <c r="F172" s="257" t="str">
        <f t="shared" si="6"/>
        <v>否</v>
      </c>
      <c r="G172" s="241" t="str">
        <f t="shared" si="7"/>
        <v>项</v>
      </c>
    </row>
    <row r="173" spans="1:7" s="237" customFormat="1" ht="38.1" hidden="1" customHeight="1">
      <c r="A173" s="260" t="s">
        <v>2850</v>
      </c>
      <c r="B173" s="258" t="s">
        <v>2851</v>
      </c>
      <c r="C173" s="259"/>
      <c r="D173" s="259"/>
      <c r="E173" s="63" t="str">
        <f t="shared" si="8"/>
        <v/>
      </c>
      <c r="F173" s="257" t="str">
        <f t="shared" si="6"/>
        <v>否</v>
      </c>
      <c r="G173" s="241" t="str">
        <f t="shared" si="7"/>
        <v>项</v>
      </c>
    </row>
    <row r="174" spans="1:7" ht="38.1" customHeight="1">
      <c r="A174" s="253" t="s">
        <v>130</v>
      </c>
      <c r="B174" s="254" t="s">
        <v>2852</v>
      </c>
      <c r="C174" s="256"/>
      <c r="D174" s="256"/>
      <c r="E174" s="63" t="str">
        <f t="shared" si="8"/>
        <v/>
      </c>
      <c r="F174" s="257" t="str">
        <f t="shared" si="6"/>
        <v>是</v>
      </c>
      <c r="G174" s="241" t="str">
        <f t="shared" si="7"/>
        <v>类</v>
      </c>
    </row>
    <row r="175" spans="1:7" ht="38.1" hidden="1" customHeight="1">
      <c r="A175" s="260" t="s">
        <v>2853</v>
      </c>
      <c r="B175" s="258" t="s">
        <v>2854</v>
      </c>
      <c r="C175" s="259"/>
      <c r="D175" s="259"/>
      <c r="E175" s="63" t="str">
        <f t="shared" si="8"/>
        <v/>
      </c>
      <c r="F175" s="257" t="str">
        <f t="shared" si="6"/>
        <v>否</v>
      </c>
      <c r="G175" s="241" t="str">
        <f t="shared" si="7"/>
        <v>款</v>
      </c>
    </row>
    <row r="176" spans="1:7" ht="38.1" hidden="1" customHeight="1">
      <c r="A176" s="260" t="s">
        <v>2855</v>
      </c>
      <c r="B176" s="258" t="s">
        <v>2856</v>
      </c>
      <c r="C176" s="259"/>
      <c r="D176" s="259"/>
      <c r="E176" s="63" t="str">
        <f t="shared" si="8"/>
        <v/>
      </c>
      <c r="F176" s="257" t="str">
        <f t="shared" si="6"/>
        <v>否</v>
      </c>
      <c r="G176" s="241" t="str">
        <f t="shared" si="7"/>
        <v>项</v>
      </c>
    </row>
    <row r="177" spans="1:9" s="237" customFormat="1" ht="38.1" hidden="1" customHeight="1">
      <c r="A177" s="260" t="s">
        <v>2857</v>
      </c>
      <c r="B177" s="258" t="s">
        <v>2858</v>
      </c>
      <c r="C177" s="259"/>
      <c r="D177" s="259"/>
      <c r="E177" s="63" t="str">
        <f t="shared" si="8"/>
        <v/>
      </c>
      <c r="F177" s="257" t="str">
        <f t="shared" si="6"/>
        <v>否</v>
      </c>
      <c r="G177" s="241" t="str">
        <f t="shared" si="7"/>
        <v>项</v>
      </c>
    </row>
    <row r="178" spans="1:9" s="237" customFormat="1" ht="38.1" customHeight="1">
      <c r="A178" s="253" t="s">
        <v>152</v>
      </c>
      <c r="B178" s="254" t="s">
        <v>2859</v>
      </c>
      <c r="C178" s="256">
        <v>161391</v>
      </c>
      <c r="D178" s="256">
        <f>D179+D183+D192</f>
        <v>4524</v>
      </c>
      <c r="E178" s="63">
        <f t="shared" si="8"/>
        <v>-0.97199999999999998</v>
      </c>
      <c r="F178" s="257" t="str">
        <f t="shared" si="6"/>
        <v>是</v>
      </c>
      <c r="G178" s="241" t="str">
        <f t="shared" si="7"/>
        <v>类</v>
      </c>
    </row>
    <row r="179" spans="1:9" ht="38.1" customHeight="1">
      <c r="A179" s="260" t="s">
        <v>2860</v>
      </c>
      <c r="B179" s="258" t="s">
        <v>2861</v>
      </c>
      <c r="C179" s="259">
        <v>161200</v>
      </c>
      <c r="D179" s="259"/>
      <c r="E179" s="63">
        <f t="shared" si="8"/>
        <v>-1</v>
      </c>
      <c r="F179" s="257" t="str">
        <f t="shared" si="6"/>
        <v>是</v>
      </c>
      <c r="G179" s="241" t="str">
        <f t="shared" si="7"/>
        <v>款</v>
      </c>
    </row>
    <row r="180" spans="1:9" ht="38.1" hidden="1" customHeight="1">
      <c r="A180" s="260" t="s">
        <v>2862</v>
      </c>
      <c r="B180" s="258" t="s">
        <v>2863</v>
      </c>
      <c r="C180" s="259"/>
      <c r="D180" s="259"/>
      <c r="E180" s="63" t="str">
        <f t="shared" si="8"/>
        <v/>
      </c>
      <c r="F180" s="257" t="str">
        <f t="shared" si="6"/>
        <v>否</v>
      </c>
      <c r="G180" s="241" t="str">
        <f t="shared" si="7"/>
        <v>项</v>
      </c>
    </row>
    <row r="181" spans="1:9" s="237" customFormat="1" ht="38.1" customHeight="1">
      <c r="A181" s="260" t="s">
        <v>2864</v>
      </c>
      <c r="B181" s="258" t="s">
        <v>2865</v>
      </c>
      <c r="C181" s="259">
        <v>161200</v>
      </c>
      <c r="D181" s="259"/>
      <c r="E181" s="63">
        <f t="shared" si="8"/>
        <v>-1</v>
      </c>
      <c r="F181" s="257" t="str">
        <f t="shared" si="6"/>
        <v>是</v>
      </c>
      <c r="G181" s="241" t="str">
        <f t="shared" si="7"/>
        <v>项</v>
      </c>
    </row>
    <row r="182" spans="1:9" s="237" customFormat="1" ht="38.1" hidden="1" customHeight="1">
      <c r="A182" s="260" t="s">
        <v>2866</v>
      </c>
      <c r="B182" s="258" t="s">
        <v>2867</v>
      </c>
      <c r="C182" s="259"/>
      <c r="D182" s="259"/>
      <c r="E182" s="63" t="str">
        <f t="shared" si="8"/>
        <v/>
      </c>
      <c r="F182" s="257" t="str">
        <f t="shared" si="6"/>
        <v>否</v>
      </c>
      <c r="G182" s="241" t="str">
        <f t="shared" si="7"/>
        <v>项</v>
      </c>
    </row>
    <row r="183" spans="1:9" ht="38.1" hidden="1" customHeight="1">
      <c r="A183" s="260" t="s">
        <v>2868</v>
      </c>
      <c r="B183" s="258" t="s">
        <v>2869</v>
      </c>
      <c r="C183" s="259"/>
      <c r="D183" s="259"/>
      <c r="E183" s="63" t="str">
        <f t="shared" si="8"/>
        <v/>
      </c>
      <c r="F183" s="257" t="str">
        <f t="shared" si="6"/>
        <v>否</v>
      </c>
      <c r="G183" s="241" t="str">
        <f t="shared" si="7"/>
        <v>款</v>
      </c>
    </row>
    <row r="184" spans="1:9" s="237" customFormat="1" ht="38.1" hidden="1" customHeight="1">
      <c r="A184" s="260" t="s">
        <v>2870</v>
      </c>
      <c r="B184" s="258" t="s">
        <v>2871</v>
      </c>
      <c r="C184" s="259"/>
      <c r="D184" s="259"/>
      <c r="E184" s="63" t="str">
        <f t="shared" si="8"/>
        <v/>
      </c>
      <c r="F184" s="257" t="str">
        <f t="shared" si="6"/>
        <v>否</v>
      </c>
      <c r="G184" s="241" t="str">
        <f t="shared" si="7"/>
        <v>项</v>
      </c>
    </row>
    <row r="185" spans="1:9" ht="38.1" hidden="1" customHeight="1">
      <c r="A185" s="260" t="s">
        <v>2872</v>
      </c>
      <c r="B185" s="258" t="s">
        <v>2873</v>
      </c>
      <c r="C185" s="259"/>
      <c r="D185" s="259"/>
      <c r="E185" s="63" t="str">
        <f t="shared" si="8"/>
        <v/>
      </c>
      <c r="F185" s="257" t="str">
        <f t="shared" si="6"/>
        <v>否</v>
      </c>
      <c r="G185" s="241" t="str">
        <f t="shared" si="7"/>
        <v>项</v>
      </c>
    </row>
    <row r="186" spans="1:9" ht="38.1" hidden="1" customHeight="1">
      <c r="A186" s="260" t="s">
        <v>2874</v>
      </c>
      <c r="B186" s="258" t="s">
        <v>2875</v>
      </c>
      <c r="C186" s="259"/>
      <c r="D186" s="259"/>
      <c r="E186" s="63" t="str">
        <f t="shared" si="8"/>
        <v/>
      </c>
      <c r="F186" s="257" t="str">
        <f t="shared" si="6"/>
        <v>否</v>
      </c>
      <c r="G186" s="241" t="str">
        <f t="shared" si="7"/>
        <v>项</v>
      </c>
    </row>
    <row r="187" spans="1:9" ht="38.1" hidden="1" customHeight="1">
      <c r="A187" s="260" t="s">
        <v>2876</v>
      </c>
      <c r="B187" s="258" t="s">
        <v>2877</v>
      </c>
      <c r="C187" s="259"/>
      <c r="D187" s="259"/>
      <c r="E187" s="63" t="str">
        <f t="shared" si="8"/>
        <v/>
      </c>
      <c r="F187" s="257" t="str">
        <f t="shared" si="6"/>
        <v>否</v>
      </c>
      <c r="G187" s="241" t="str">
        <f t="shared" si="7"/>
        <v>项</v>
      </c>
    </row>
    <row r="188" spans="1:9" ht="38.1" hidden="1" customHeight="1">
      <c r="A188" s="260" t="s">
        <v>2878</v>
      </c>
      <c r="B188" s="258" t="s">
        <v>2879</v>
      </c>
      <c r="C188" s="259"/>
      <c r="D188" s="259"/>
      <c r="E188" s="63" t="str">
        <f t="shared" si="8"/>
        <v/>
      </c>
      <c r="F188" s="257" t="str">
        <f t="shared" si="6"/>
        <v>否</v>
      </c>
      <c r="G188" s="241" t="str">
        <f t="shared" si="7"/>
        <v>项</v>
      </c>
    </row>
    <row r="189" spans="1:9" ht="38.1" hidden="1" customHeight="1">
      <c r="A189" s="260" t="s">
        <v>2880</v>
      </c>
      <c r="B189" s="258" t="s">
        <v>2881</v>
      </c>
      <c r="C189" s="259"/>
      <c r="D189" s="259"/>
      <c r="E189" s="63" t="str">
        <f t="shared" si="8"/>
        <v/>
      </c>
      <c r="F189" s="257" t="str">
        <f t="shared" si="6"/>
        <v>否</v>
      </c>
      <c r="G189" s="241" t="str">
        <f t="shared" si="7"/>
        <v>项</v>
      </c>
    </row>
    <row r="190" spans="1:9" s="237" customFormat="1" ht="38.1" hidden="1" customHeight="1">
      <c r="A190" s="260" t="s">
        <v>2882</v>
      </c>
      <c r="B190" s="258" t="s">
        <v>2883</v>
      </c>
      <c r="C190" s="259"/>
      <c r="D190" s="259"/>
      <c r="E190" s="63" t="str">
        <f t="shared" si="8"/>
        <v/>
      </c>
      <c r="F190" s="257" t="str">
        <f t="shared" si="6"/>
        <v>否</v>
      </c>
      <c r="G190" s="241" t="str">
        <f t="shared" si="7"/>
        <v>项</v>
      </c>
    </row>
    <row r="191" spans="1:9" ht="38.1" hidden="1" customHeight="1">
      <c r="A191" s="260" t="s">
        <v>2884</v>
      </c>
      <c r="B191" s="258" t="s">
        <v>2885</v>
      </c>
      <c r="C191" s="259"/>
      <c r="D191" s="259"/>
      <c r="E191" s="63" t="str">
        <f t="shared" si="8"/>
        <v/>
      </c>
      <c r="F191" s="257" t="str">
        <f t="shared" si="6"/>
        <v>否</v>
      </c>
      <c r="G191" s="241" t="str">
        <f t="shared" si="7"/>
        <v>项</v>
      </c>
    </row>
    <row r="192" spans="1:9" ht="38.1" customHeight="1">
      <c r="A192" s="260" t="s">
        <v>2886</v>
      </c>
      <c r="B192" s="258" t="s">
        <v>2887</v>
      </c>
      <c r="C192" s="259">
        <v>191</v>
      </c>
      <c r="D192" s="259">
        <f>SUM(D193:D203)</f>
        <v>4524</v>
      </c>
      <c r="E192" s="63">
        <f t="shared" si="8"/>
        <v>22.686</v>
      </c>
      <c r="F192" s="257" t="str">
        <f t="shared" si="6"/>
        <v>是</v>
      </c>
      <c r="G192" s="241" t="str">
        <f t="shared" si="7"/>
        <v>款</v>
      </c>
      <c r="H192" s="241">
        <v>4524</v>
      </c>
      <c r="I192" s="241">
        <f>H192-D178</f>
        <v>0</v>
      </c>
    </row>
    <row r="193" spans="1:7" ht="38.1" hidden="1" customHeight="1">
      <c r="A193" s="263">
        <v>2296001</v>
      </c>
      <c r="B193" s="258" t="s">
        <v>2888</v>
      </c>
      <c r="C193" s="259"/>
      <c r="D193" s="259"/>
      <c r="E193" s="63" t="str">
        <f t="shared" si="8"/>
        <v/>
      </c>
      <c r="F193" s="257" t="str">
        <f t="shared" si="6"/>
        <v>否</v>
      </c>
      <c r="G193" s="241" t="str">
        <f t="shared" si="7"/>
        <v>项</v>
      </c>
    </row>
    <row r="194" spans="1:7" s="237" customFormat="1" ht="38.1" customHeight="1">
      <c r="A194" s="260" t="s">
        <v>2889</v>
      </c>
      <c r="B194" s="258" t="s">
        <v>2890</v>
      </c>
      <c r="C194" s="259">
        <v>43</v>
      </c>
      <c r="D194" s="259">
        <f>1424-43+1500</f>
        <v>2881</v>
      </c>
      <c r="E194" s="63">
        <f t="shared" si="8"/>
        <v>66</v>
      </c>
      <c r="F194" s="257" t="str">
        <f t="shared" si="6"/>
        <v>是</v>
      </c>
      <c r="G194" s="241" t="str">
        <f t="shared" si="7"/>
        <v>项</v>
      </c>
    </row>
    <row r="195" spans="1:7" ht="38.1" customHeight="1">
      <c r="A195" s="260" t="s">
        <v>2891</v>
      </c>
      <c r="B195" s="258" t="s">
        <v>2892</v>
      </c>
      <c r="C195" s="259">
        <v>0</v>
      </c>
      <c r="D195" s="259">
        <f>300+100+153</f>
        <v>553</v>
      </c>
      <c r="E195" s="63" t="str">
        <f t="shared" si="8"/>
        <v/>
      </c>
      <c r="F195" s="257" t="str">
        <f t="shared" si="6"/>
        <v>是</v>
      </c>
      <c r="G195" s="241" t="str">
        <f t="shared" si="7"/>
        <v>项</v>
      </c>
    </row>
    <row r="196" spans="1:7" ht="38.1" hidden="1" customHeight="1">
      <c r="A196" s="260" t="s">
        <v>2893</v>
      </c>
      <c r="B196" s="258" t="s">
        <v>2894</v>
      </c>
      <c r="C196" s="259">
        <v>0</v>
      </c>
      <c r="D196" s="259"/>
      <c r="E196" s="63" t="str">
        <f t="shared" si="8"/>
        <v/>
      </c>
      <c r="F196" s="257" t="str">
        <f t="shared" ref="F196:F259" si="9">IF(LEN(A196)=3,"是",IF(B196&lt;&gt;"",IF(SUM(C196:D196)&lt;&gt;0,"是","否"),"是"))</f>
        <v>否</v>
      </c>
      <c r="G196" s="241" t="str">
        <f t="shared" ref="G196:G259" si="10">IF(LEN(A196)=3,"类",IF(LEN(A196)=5,"款","项"))</f>
        <v>项</v>
      </c>
    </row>
    <row r="197" spans="1:7" ht="38.1" hidden="1" customHeight="1">
      <c r="A197" s="260" t="s">
        <v>2895</v>
      </c>
      <c r="B197" s="258" t="s">
        <v>2896</v>
      </c>
      <c r="C197" s="259">
        <v>0</v>
      </c>
      <c r="D197" s="259"/>
      <c r="E197" s="63" t="str">
        <f t="shared" ref="E197:E260" si="11">IF(C197&gt;0,D197/C197-1,IF(C197&lt;0,-(D197/C197-1),""))</f>
        <v/>
      </c>
      <c r="F197" s="257" t="str">
        <f t="shared" si="9"/>
        <v>否</v>
      </c>
      <c r="G197" s="241" t="str">
        <f t="shared" si="10"/>
        <v>项</v>
      </c>
    </row>
    <row r="198" spans="1:7" ht="38.1" customHeight="1">
      <c r="A198" s="260" t="s">
        <v>2897</v>
      </c>
      <c r="B198" s="258" t="s">
        <v>2898</v>
      </c>
      <c r="C198" s="259">
        <v>63</v>
      </c>
      <c r="D198" s="259">
        <f>147-63+80</f>
        <v>164</v>
      </c>
      <c r="E198" s="63">
        <f t="shared" si="11"/>
        <v>1.603</v>
      </c>
      <c r="F198" s="257" t="str">
        <f t="shared" si="9"/>
        <v>是</v>
      </c>
      <c r="G198" s="241" t="str">
        <f t="shared" si="10"/>
        <v>项</v>
      </c>
    </row>
    <row r="199" spans="1:7" s="237" customFormat="1" ht="38.1" hidden="1" customHeight="1">
      <c r="A199" s="260" t="s">
        <v>2899</v>
      </c>
      <c r="B199" s="258" t="s">
        <v>2900</v>
      </c>
      <c r="C199" s="259">
        <v>0</v>
      </c>
      <c r="D199" s="259"/>
      <c r="E199" s="63" t="str">
        <f t="shared" si="11"/>
        <v/>
      </c>
      <c r="F199" s="257" t="str">
        <f t="shared" si="9"/>
        <v>否</v>
      </c>
      <c r="G199" s="241" t="str">
        <f t="shared" si="10"/>
        <v>项</v>
      </c>
    </row>
    <row r="200" spans="1:7" s="237" customFormat="1" ht="38.1" hidden="1" customHeight="1">
      <c r="A200" s="260" t="s">
        <v>2901</v>
      </c>
      <c r="B200" s="258" t="s">
        <v>2902</v>
      </c>
      <c r="C200" s="259">
        <v>0</v>
      </c>
      <c r="D200" s="259"/>
      <c r="E200" s="63" t="str">
        <f t="shared" si="11"/>
        <v/>
      </c>
      <c r="F200" s="257" t="str">
        <f t="shared" si="9"/>
        <v>否</v>
      </c>
      <c r="G200" s="241" t="str">
        <f t="shared" si="10"/>
        <v>项</v>
      </c>
    </row>
    <row r="201" spans="1:7" s="237" customFormat="1" ht="38.1" hidden="1" customHeight="1">
      <c r="A201" s="260" t="s">
        <v>2903</v>
      </c>
      <c r="B201" s="258" t="s">
        <v>2904</v>
      </c>
      <c r="C201" s="259">
        <v>0</v>
      </c>
      <c r="D201" s="259"/>
      <c r="E201" s="63" t="str">
        <f t="shared" si="11"/>
        <v/>
      </c>
      <c r="F201" s="257" t="str">
        <f t="shared" si="9"/>
        <v>否</v>
      </c>
      <c r="G201" s="241" t="str">
        <f t="shared" si="10"/>
        <v>项</v>
      </c>
    </row>
    <row r="202" spans="1:7" ht="38.1" customHeight="1">
      <c r="A202" s="260" t="s">
        <v>2905</v>
      </c>
      <c r="B202" s="258" t="s">
        <v>3435</v>
      </c>
      <c r="C202" s="259">
        <v>85</v>
      </c>
      <c r="D202" s="259">
        <v>90</v>
      </c>
      <c r="E202" s="63">
        <f t="shared" si="11"/>
        <v>5.8999999999999997E-2</v>
      </c>
      <c r="F202" s="257" t="str">
        <f t="shared" si="9"/>
        <v>是</v>
      </c>
      <c r="G202" s="241" t="str">
        <f t="shared" si="10"/>
        <v>项</v>
      </c>
    </row>
    <row r="203" spans="1:7" s="237" customFormat="1" ht="38.1" customHeight="1">
      <c r="A203" s="260" t="s">
        <v>2906</v>
      </c>
      <c r="B203" s="258" t="s">
        <v>2907</v>
      </c>
      <c r="C203" s="259">
        <v>0</v>
      </c>
      <c r="D203" s="259">
        <f>336+500</f>
        <v>836</v>
      </c>
      <c r="E203" s="63" t="str">
        <f t="shared" si="11"/>
        <v/>
      </c>
      <c r="F203" s="257" t="str">
        <f t="shared" si="9"/>
        <v>是</v>
      </c>
      <c r="G203" s="241" t="str">
        <f t="shared" si="10"/>
        <v>项</v>
      </c>
    </row>
    <row r="204" spans="1:7" s="237" customFormat="1" ht="38.1" customHeight="1">
      <c r="A204" s="253" t="s">
        <v>148</v>
      </c>
      <c r="B204" s="254" t="s">
        <v>2908</v>
      </c>
      <c r="C204" s="256">
        <v>31269</v>
      </c>
      <c r="D204" s="256">
        <v>35077</v>
      </c>
      <c r="E204" s="63">
        <f t="shared" si="11"/>
        <v>0.122</v>
      </c>
      <c r="F204" s="257" t="str">
        <f t="shared" si="9"/>
        <v>是</v>
      </c>
      <c r="G204" s="241" t="str">
        <f t="shared" si="10"/>
        <v>类</v>
      </c>
    </row>
    <row r="205" spans="1:7" s="237" customFormat="1" ht="38.1" hidden="1" customHeight="1">
      <c r="A205" s="260" t="s">
        <v>2909</v>
      </c>
      <c r="B205" s="258" t="s">
        <v>2910</v>
      </c>
      <c r="C205" s="259"/>
      <c r="D205" s="259"/>
      <c r="E205" s="63" t="str">
        <f t="shared" si="11"/>
        <v/>
      </c>
      <c r="F205" s="257" t="str">
        <f t="shared" si="9"/>
        <v>否</v>
      </c>
      <c r="G205" s="241" t="str">
        <f t="shared" si="10"/>
        <v>项</v>
      </c>
    </row>
    <row r="206" spans="1:7" s="237" customFormat="1" ht="38.1" hidden="1" customHeight="1">
      <c r="A206" s="260" t="s">
        <v>2911</v>
      </c>
      <c r="B206" s="258" t="s">
        <v>2912</v>
      </c>
      <c r="C206" s="259"/>
      <c r="D206" s="259"/>
      <c r="E206" s="63" t="str">
        <f t="shared" si="11"/>
        <v/>
      </c>
      <c r="F206" s="257" t="str">
        <f t="shared" si="9"/>
        <v>否</v>
      </c>
      <c r="G206" s="241" t="str">
        <f t="shared" si="10"/>
        <v>项</v>
      </c>
    </row>
    <row r="207" spans="1:7" s="237" customFormat="1" ht="38.1" hidden="1" customHeight="1">
      <c r="A207" s="260" t="s">
        <v>2913</v>
      </c>
      <c r="B207" s="258" t="s">
        <v>2914</v>
      </c>
      <c r="C207" s="259"/>
      <c r="D207" s="264"/>
      <c r="E207" s="63" t="str">
        <f t="shared" si="11"/>
        <v/>
      </c>
      <c r="F207" s="257" t="str">
        <f t="shared" si="9"/>
        <v>否</v>
      </c>
      <c r="G207" s="241" t="str">
        <f t="shared" si="10"/>
        <v>项</v>
      </c>
    </row>
    <row r="208" spans="1:7" s="237" customFormat="1" ht="38.1" customHeight="1">
      <c r="A208" s="260" t="s">
        <v>2915</v>
      </c>
      <c r="B208" s="258" t="s">
        <v>2916</v>
      </c>
      <c r="C208" s="259">
        <v>17506</v>
      </c>
      <c r="D208" s="264">
        <v>17447</v>
      </c>
      <c r="E208" s="63">
        <f t="shared" si="11"/>
        <v>-3.0000000000000001E-3</v>
      </c>
      <c r="F208" s="257" t="str">
        <f t="shared" si="9"/>
        <v>是</v>
      </c>
      <c r="G208" s="241" t="str">
        <f t="shared" si="10"/>
        <v>项</v>
      </c>
    </row>
    <row r="209" spans="1:7" s="237" customFormat="1" ht="38.1" hidden="1" customHeight="1">
      <c r="A209" s="260" t="s">
        <v>2917</v>
      </c>
      <c r="B209" s="258" t="s">
        <v>2918</v>
      </c>
      <c r="C209" s="259"/>
      <c r="D209" s="264"/>
      <c r="E209" s="63" t="str">
        <f t="shared" si="11"/>
        <v/>
      </c>
      <c r="F209" s="257" t="str">
        <f t="shared" si="9"/>
        <v>否</v>
      </c>
      <c r="G209" s="241" t="str">
        <f t="shared" si="10"/>
        <v>项</v>
      </c>
    </row>
    <row r="210" spans="1:7" ht="38.1" hidden="1" customHeight="1">
      <c r="A210" s="260" t="s">
        <v>2919</v>
      </c>
      <c r="B210" s="258" t="s">
        <v>2920</v>
      </c>
      <c r="C210" s="259"/>
      <c r="D210" s="264"/>
      <c r="E210" s="63" t="str">
        <f t="shared" si="11"/>
        <v/>
      </c>
      <c r="F210" s="257" t="str">
        <f t="shared" si="9"/>
        <v>否</v>
      </c>
      <c r="G210" s="241" t="str">
        <f t="shared" si="10"/>
        <v>项</v>
      </c>
    </row>
    <row r="211" spans="1:7" ht="38.1" hidden="1" customHeight="1">
      <c r="A211" s="260" t="s">
        <v>2921</v>
      </c>
      <c r="B211" s="258" t="s">
        <v>2922</v>
      </c>
      <c r="C211" s="259"/>
      <c r="D211" s="264"/>
      <c r="E211" s="63" t="str">
        <f t="shared" si="11"/>
        <v/>
      </c>
      <c r="F211" s="257" t="str">
        <f t="shared" si="9"/>
        <v>否</v>
      </c>
      <c r="G211" s="241" t="str">
        <f t="shared" si="10"/>
        <v>项</v>
      </c>
    </row>
    <row r="212" spans="1:7" ht="38.1" hidden="1" customHeight="1">
      <c r="A212" s="260" t="s">
        <v>2923</v>
      </c>
      <c r="B212" s="258" t="s">
        <v>2924</v>
      </c>
      <c r="C212" s="259"/>
      <c r="D212" s="264"/>
      <c r="E212" s="63" t="str">
        <f t="shared" si="11"/>
        <v/>
      </c>
      <c r="F212" s="257" t="str">
        <f t="shared" si="9"/>
        <v>否</v>
      </c>
      <c r="G212" s="241" t="str">
        <f t="shared" si="10"/>
        <v>项</v>
      </c>
    </row>
    <row r="213" spans="1:7" ht="38.1" hidden="1" customHeight="1">
      <c r="A213" s="260" t="s">
        <v>2925</v>
      </c>
      <c r="B213" s="258" t="s">
        <v>2926</v>
      </c>
      <c r="C213" s="259"/>
      <c r="D213" s="264"/>
      <c r="E213" s="63" t="str">
        <f t="shared" si="11"/>
        <v/>
      </c>
      <c r="F213" s="257" t="str">
        <f t="shared" si="9"/>
        <v>否</v>
      </c>
      <c r="G213" s="241" t="str">
        <f t="shared" si="10"/>
        <v>项</v>
      </c>
    </row>
    <row r="214" spans="1:7" ht="38.1" hidden="1" customHeight="1">
      <c r="A214" s="260" t="s">
        <v>2927</v>
      </c>
      <c r="B214" s="258" t="s">
        <v>2928</v>
      </c>
      <c r="C214" s="259"/>
      <c r="D214" s="264"/>
      <c r="E214" s="63" t="str">
        <f t="shared" si="11"/>
        <v/>
      </c>
      <c r="F214" s="257" t="str">
        <f t="shared" si="9"/>
        <v>否</v>
      </c>
      <c r="G214" s="241" t="str">
        <f t="shared" si="10"/>
        <v>项</v>
      </c>
    </row>
    <row r="215" spans="1:7" ht="38.1" hidden="1" customHeight="1">
      <c r="A215" s="260" t="s">
        <v>2929</v>
      </c>
      <c r="B215" s="258" t="s">
        <v>2930</v>
      </c>
      <c r="C215" s="259"/>
      <c r="D215" s="264"/>
      <c r="E215" s="63" t="str">
        <f t="shared" si="11"/>
        <v/>
      </c>
      <c r="F215" s="257" t="str">
        <f t="shared" si="9"/>
        <v>否</v>
      </c>
      <c r="G215" s="241" t="str">
        <f t="shared" si="10"/>
        <v>项</v>
      </c>
    </row>
    <row r="216" spans="1:7" ht="38.1" customHeight="1">
      <c r="A216" s="260" t="s">
        <v>2931</v>
      </c>
      <c r="B216" s="258" t="s">
        <v>2932</v>
      </c>
      <c r="C216" s="259">
        <v>2845</v>
      </c>
      <c r="D216" s="264">
        <v>2845</v>
      </c>
      <c r="E216" s="63">
        <f t="shared" si="11"/>
        <v>0</v>
      </c>
      <c r="F216" s="257" t="str">
        <f t="shared" si="9"/>
        <v>是</v>
      </c>
      <c r="G216" s="241" t="str">
        <f t="shared" si="10"/>
        <v>项</v>
      </c>
    </row>
    <row r="217" spans="1:7" s="237" customFormat="1" ht="38.1" customHeight="1">
      <c r="A217" s="260" t="s">
        <v>2933</v>
      </c>
      <c r="B217" s="258" t="s">
        <v>2934</v>
      </c>
      <c r="C217" s="259">
        <v>1311</v>
      </c>
      <c r="D217" s="264">
        <v>1312</v>
      </c>
      <c r="E217" s="63">
        <f t="shared" si="11"/>
        <v>1E-3</v>
      </c>
      <c r="F217" s="257" t="str">
        <f t="shared" si="9"/>
        <v>是</v>
      </c>
      <c r="G217" s="241" t="str">
        <f t="shared" si="10"/>
        <v>项</v>
      </c>
    </row>
    <row r="218" spans="1:7" s="237" customFormat="1" ht="38.1" customHeight="1">
      <c r="A218" s="260" t="s">
        <v>2935</v>
      </c>
      <c r="B218" s="258" t="s">
        <v>2936</v>
      </c>
      <c r="C218" s="259">
        <v>731</v>
      </c>
      <c r="D218" s="264">
        <v>731</v>
      </c>
      <c r="E218" s="63">
        <f t="shared" si="11"/>
        <v>0</v>
      </c>
      <c r="F218" s="257" t="str">
        <f t="shared" si="9"/>
        <v>是</v>
      </c>
      <c r="G218" s="241" t="str">
        <f t="shared" si="10"/>
        <v>项</v>
      </c>
    </row>
    <row r="219" spans="1:7" s="237" customFormat="1" ht="38.1" customHeight="1">
      <c r="A219" s="260" t="s">
        <v>2937</v>
      </c>
      <c r="B219" s="258" t="s">
        <v>2938</v>
      </c>
      <c r="C219" s="259">
        <v>8876</v>
      </c>
      <c r="D219" s="264">
        <v>12742</v>
      </c>
      <c r="E219" s="63">
        <f t="shared" si="11"/>
        <v>0.436</v>
      </c>
      <c r="F219" s="257" t="str">
        <f t="shared" si="9"/>
        <v>是</v>
      </c>
      <c r="G219" s="241" t="str">
        <f t="shared" si="10"/>
        <v>项</v>
      </c>
    </row>
    <row r="220" spans="1:7" ht="38.1" hidden="1" customHeight="1">
      <c r="A220" s="260" t="s">
        <v>2939</v>
      </c>
      <c r="B220" s="258" t="s">
        <v>2940</v>
      </c>
      <c r="C220" s="259"/>
      <c r="D220" s="264"/>
      <c r="E220" s="63" t="str">
        <f t="shared" si="11"/>
        <v/>
      </c>
      <c r="F220" s="257" t="str">
        <f t="shared" si="9"/>
        <v>否</v>
      </c>
      <c r="G220" s="241" t="str">
        <f t="shared" si="10"/>
        <v>项</v>
      </c>
    </row>
    <row r="221" spans="1:7" s="237" customFormat="1" ht="38.1" customHeight="1">
      <c r="A221" s="253" t="s">
        <v>150</v>
      </c>
      <c r="B221" s="254" t="s">
        <v>2941</v>
      </c>
      <c r="C221" s="256">
        <v>187</v>
      </c>
      <c r="D221" s="256">
        <v>180</v>
      </c>
      <c r="E221" s="63">
        <f t="shared" si="11"/>
        <v>-3.6999999999999998E-2</v>
      </c>
      <c r="F221" s="257" t="str">
        <f t="shared" si="9"/>
        <v>是</v>
      </c>
      <c r="G221" s="241" t="str">
        <f t="shared" si="10"/>
        <v>类</v>
      </c>
    </row>
    <row r="222" spans="1:7" s="237" customFormat="1" ht="38.1" customHeight="1">
      <c r="A222" s="263">
        <v>23304</v>
      </c>
      <c r="B222" s="258" t="s">
        <v>2942</v>
      </c>
      <c r="C222" s="259">
        <v>187</v>
      </c>
      <c r="D222" s="259">
        <v>180</v>
      </c>
      <c r="E222" s="63">
        <f t="shared" si="11"/>
        <v>-3.6999999999999998E-2</v>
      </c>
      <c r="F222" s="257" t="str">
        <f t="shared" si="9"/>
        <v>是</v>
      </c>
      <c r="G222" s="241" t="str">
        <f t="shared" si="10"/>
        <v>款</v>
      </c>
    </row>
    <row r="223" spans="1:7" ht="38.1" hidden="1" customHeight="1">
      <c r="A223" s="260" t="s">
        <v>2943</v>
      </c>
      <c r="B223" s="258" t="s">
        <v>2944</v>
      </c>
      <c r="C223" s="259"/>
      <c r="D223" s="259"/>
      <c r="E223" s="63" t="str">
        <f t="shared" si="11"/>
        <v/>
      </c>
      <c r="F223" s="257" t="str">
        <f t="shared" si="9"/>
        <v>否</v>
      </c>
      <c r="G223" s="241" t="str">
        <f t="shared" si="10"/>
        <v>项</v>
      </c>
    </row>
    <row r="224" spans="1:7" s="237" customFormat="1" ht="38.1" hidden="1" customHeight="1">
      <c r="A224" s="260" t="s">
        <v>2945</v>
      </c>
      <c r="B224" s="258" t="s">
        <v>2946</v>
      </c>
      <c r="C224" s="259"/>
      <c r="D224" s="259"/>
      <c r="E224" s="63" t="str">
        <f t="shared" si="11"/>
        <v/>
      </c>
      <c r="F224" s="257" t="str">
        <f t="shared" si="9"/>
        <v>否</v>
      </c>
      <c r="G224" s="241" t="str">
        <f t="shared" si="10"/>
        <v>项</v>
      </c>
    </row>
    <row r="225" spans="1:7" ht="38.1" hidden="1" customHeight="1">
      <c r="A225" s="260" t="s">
        <v>2947</v>
      </c>
      <c r="B225" s="258" t="s">
        <v>2948</v>
      </c>
      <c r="C225" s="259"/>
      <c r="D225" s="259"/>
      <c r="E225" s="63" t="str">
        <f t="shared" si="11"/>
        <v/>
      </c>
      <c r="F225" s="257" t="str">
        <f t="shared" si="9"/>
        <v>否</v>
      </c>
      <c r="G225" s="241" t="str">
        <f t="shared" si="10"/>
        <v>项</v>
      </c>
    </row>
    <row r="226" spans="1:7" s="237" customFormat="1" ht="38.1" customHeight="1">
      <c r="A226" s="260" t="s">
        <v>2949</v>
      </c>
      <c r="B226" s="258" t="s">
        <v>2950</v>
      </c>
      <c r="C226" s="259">
        <v>17</v>
      </c>
      <c r="D226" s="259">
        <v>10</v>
      </c>
      <c r="E226" s="63">
        <f t="shared" si="11"/>
        <v>-0.41199999999999998</v>
      </c>
      <c r="F226" s="257" t="str">
        <f t="shared" si="9"/>
        <v>是</v>
      </c>
      <c r="G226" s="241" t="str">
        <f t="shared" si="10"/>
        <v>项</v>
      </c>
    </row>
    <row r="227" spans="1:7" s="237" customFormat="1" ht="38.1" hidden="1" customHeight="1">
      <c r="A227" s="260" t="s">
        <v>2951</v>
      </c>
      <c r="B227" s="258" t="s">
        <v>2952</v>
      </c>
      <c r="C227" s="259"/>
      <c r="D227" s="259"/>
      <c r="E227" s="63" t="str">
        <f t="shared" si="11"/>
        <v/>
      </c>
      <c r="F227" s="257" t="str">
        <f t="shared" si="9"/>
        <v>否</v>
      </c>
      <c r="G227" s="241" t="str">
        <f t="shared" si="10"/>
        <v>项</v>
      </c>
    </row>
    <row r="228" spans="1:7" ht="38.1" hidden="1" customHeight="1">
      <c r="A228" s="260" t="s">
        <v>2953</v>
      </c>
      <c r="B228" s="258" t="s">
        <v>2954</v>
      </c>
      <c r="C228" s="259"/>
      <c r="D228" s="259"/>
      <c r="E228" s="63" t="str">
        <f t="shared" si="11"/>
        <v/>
      </c>
      <c r="F228" s="257" t="str">
        <f t="shared" si="9"/>
        <v>否</v>
      </c>
      <c r="G228" s="241" t="str">
        <f t="shared" si="10"/>
        <v>项</v>
      </c>
    </row>
    <row r="229" spans="1:7" ht="38.1" hidden="1" customHeight="1">
      <c r="A229" s="260" t="s">
        <v>2955</v>
      </c>
      <c r="B229" s="258" t="s">
        <v>2956</v>
      </c>
      <c r="C229" s="259"/>
      <c r="D229" s="259"/>
      <c r="E229" s="63" t="str">
        <f t="shared" si="11"/>
        <v/>
      </c>
      <c r="F229" s="257" t="str">
        <f t="shared" si="9"/>
        <v>否</v>
      </c>
      <c r="G229" s="241" t="str">
        <f t="shared" si="10"/>
        <v>项</v>
      </c>
    </row>
    <row r="230" spans="1:7" ht="38.1" hidden="1" customHeight="1">
      <c r="A230" s="260" t="s">
        <v>2957</v>
      </c>
      <c r="B230" s="258" t="s">
        <v>2958</v>
      </c>
      <c r="C230" s="259"/>
      <c r="D230" s="259"/>
      <c r="E230" s="63" t="str">
        <f t="shared" si="11"/>
        <v/>
      </c>
      <c r="F230" s="257" t="str">
        <f t="shared" si="9"/>
        <v>否</v>
      </c>
      <c r="G230" s="241" t="str">
        <f t="shared" si="10"/>
        <v>项</v>
      </c>
    </row>
    <row r="231" spans="1:7" ht="38.1" hidden="1" customHeight="1">
      <c r="A231" s="260" t="s">
        <v>2959</v>
      </c>
      <c r="B231" s="258" t="s">
        <v>2960</v>
      </c>
      <c r="C231" s="259"/>
      <c r="D231" s="259"/>
      <c r="E231" s="63" t="str">
        <f t="shared" si="11"/>
        <v/>
      </c>
      <c r="F231" s="257" t="str">
        <f t="shared" si="9"/>
        <v>否</v>
      </c>
      <c r="G231" s="241" t="str">
        <f t="shared" si="10"/>
        <v>项</v>
      </c>
    </row>
    <row r="232" spans="1:7" ht="38.1" hidden="1" customHeight="1">
      <c r="A232" s="260" t="s">
        <v>2961</v>
      </c>
      <c r="B232" s="258" t="s">
        <v>2962</v>
      </c>
      <c r="C232" s="259"/>
      <c r="D232" s="259"/>
      <c r="E232" s="63" t="str">
        <f t="shared" si="11"/>
        <v/>
      </c>
      <c r="F232" s="257" t="str">
        <f t="shared" si="9"/>
        <v>否</v>
      </c>
      <c r="G232" s="241" t="str">
        <f t="shared" si="10"/>
        <v>项</v>
      </c>
    </row>
    <row r="233" spans="1:7" ht="38.1" hidden="1" customHeight="1">
      <c r="A233" s="260" t="s">
        <v>2963</v>
      </c>
      <c r="B233" s="258" t="s">
        <v>2964</v>
      </c>
      <c r="C233" s="259"/>
      <c r="D233" s="259"/>
      <c r="E233" s="63" t="str">
        <f t="shared" si="11"/>
        <v/>
      </c>
      <c r="F233" s="257" t="str">
        <f t="shared" si="9"/>
        <v>否</v>
      </c>
      <c r="G233" s="241" t="str">
        <f t="shared" si="10"/>
        <v>项</v>
      </c>
    </row>
    <row r="234" spans="1:7" ht="38.1" hidden="1" customHeight="1">
      <c r="A234" s="260" t="s">
        <v>2965</v>
      </c>
      <c r="B234" s="258" t="s">
        <v>2966</v>
      </c>
      <c r="C234" s="259"/>
      <c r="D234" s="259"/>
      <c r="E234" s="63" t="str">
        <f t="shared" si="11"/>
        <v/>
      </c>
      <c r="F234" s="257" t="str">
        <f t="shared" si="9"/>
        <v>否</v>
      </c>
      <c r="G234" s="241" t="str">
        <f t="shared" si="10"/>
        <v>项</v>
      </c>
    </row>
    <row r="235" spans="1:7" ht="38.1" hidden="1" customHeight="1">
      <c r="A235" s="260" t="s">
        <v>2967</v>
      </c>
      <c r="B235" s="258" t="s">
        <v>2968</v>
      </c>
      <c r="C235" s="259"/>
      <c r="D235" s="259"/>
      <c r="E235" s="63" t="str">
        <f t="shared" si="11"/>
        <v/>
      </c>
      <c r="F235" s="257" t="str">
        <f t="shared" si="9"/>
        <v>否</v>
      </c>
      <c r="G235" s="241" t="str">
        <f t="shared" si="10"/>
        <v>项</v>
      </c>
    </row>
    <row r="236" spans="1:7" s="237" customFormat="1" ht="38.1" hidden="1" customHeight="1">
      <c r="A236" s="260" t="s">
        <v>2969</v>
      </c>
      <c r="B236" s="258" t="s">
        <v>2970</v>
      </c>
      <c r="C236" s="259"/>
      <c r="D236" s="259"/>
      <c r="E236" s="63" t="str">
        <f t="shared" si="11"/>
        <v/>
      </c>
      <c r="F236" s="257" t="str">
        <f t="shared" si="9"/>
        <v>否</v>
      </c>
      <c r="G236" s="241" t="str">
        <f t="shared" si="10"/>
        <v>项</v>
      </c>
    </row>
    <row r="237" spans="1:7" ht="38.1" customHeight="1">
      <c r="A237" s="260" t="s">
        <v>2971</v>
      </c>
      <c r="B237" s="258" t="s">
        <v>2972</v>
      </c>
      <c r="C237" s="259">
        <v>170</v>
      </c>
      <c r="D237" s="259">
        <v>170</v>
      </c>
      <c r="E237" s="63">
        <f t="shared" si="11"/>
        <v>0</v>
      </c>
      <c r="F237" s="257" t="str">
        <f t="shared" si="9"/>
        <v>是</v>
      </c>
      <c r="G237" s="241" t="str">
        <f t="shared" si="10"/>
        <v>项</v>
      </c>
    </row>
    <row r="238" spans="1:7" ht="38.1" hidden="1" customHeight="1">
      <c r="A238" s="260" t="s">
        <v>2973</v>
      </c>
      <c r="B238" s="258" t="s">
        <v>2974</v>
      </c>
      <c r="C238" s="259"/>
      <c r="D238" s="259"/>
      <c r="E238" s="63" t="str">
        <f t="shared" si="11"/>
        <v/>
      </c>
      <c r="F238" s="257" t="str">
        <f t="shared" si="9"/>
        <v>否</v>
      </c>
      <c r="G238" s="241" t="str">
        <f t="shared" si="10"/>
        <v>项</v>
      </c>
    </row>
    <row r="239" spans="1:7" ht="38.1" customHeight="1">
      <c r="A239" s="262" t="s">
        <v>2975</v>
      </c>
      <c r="B239" s="254" t="s">
        <v>2976</v>
      </c>
      <c r="C239" s="256"/>
      <c r="D239" s="256"/>
      <c r="E239" s="63" t="str">
        <f t="shared" si="11"/>
        <v/>
      </c>
      <c r="F239" s="257" t="str">
        <f t="shared" si="9"/>
        <v>是</v>
      </c>
      <c r="G239" s="241" t="str">
        <f t="shared" si="10"/>
        <v>类</v>
      </c>
    </row>
    <row r="240" spans="1:7" ht="38.1" hidden="1" customHeight="1">
      <c r="A240" s="263" t="s">
        <v>2977</v>
      </c>
      <c r="B240" s="258" t="s">
        <v>2978</v>
      </c>
      <c r="C240" s="259"/>
      <c r="D240" s="259"/>
      <c r="E240" s="63" t="str">
        <f t="shared" si="11"/>
        <v/>
      </c>
      <c r="F240" s="257" t="str">
        <f t="shared" si="9"/>
        <v>否</v>
      </c>
      <c r="G240" s="241" t="str">
        <f t="shared" si="10"/>
        <v>款</v>
      </c>
    </row>
    <row r="241" spans="1:7" ht="38.1" hidden="1" customHeight="1">
      <c r="A241" s="263" t="s">
        <v>2979</v>
      </c>
      <c r="B241" s="258" t="s">
        <v>2980</v>
      </c>
      <c r="C241" s="259"/>
      <c r="D241" s="259"/>
      <c r="E241" s="63" t="str">
        <f t="shared" si="11"/>
        <v/>
      </c>
      <c r="F241" s="257" t="str">
        <f t="shared" si="9"/>
        <v>否</v>
      </c>
      <c r="G241" s="241" t="str">
        <f t="shared" si="10"/>
        <v>项</v>
      </c>
    </row>
    <row r="242" spans="1:7" ht="38.1" hidden="1" customHeight="1">
      <c r="A242" s="263" t="s">
        <v>2981</v>
      </c>
      <c r="B242" s="258" t="s">
        <v>2982</v>
      </c>
      <c r="C242" s="259"/>
      <c r="D242" s="259"/>
      <c r="E242" s="63" t="str">
        <f t="shared" si="11"/>
        <v/>
      </c>
      <c r="F242" s="257" t="str">
        <f t="shared" si="9"/>
        <v>否</v>
      </c>
      <c r="G242" s="241" t="str">
        <f t="shared" si="10"/>
        <v>项</v>
      </c>
    </row>
    <row r="243" spans="1:7" ht="38.1" hidden="1" customHeight="1">
      <c r="A243" s="263" t="s">
        <v>2983</v>
      </c>
      <c r="B243" s="258" t="s">
        <v>2984</v>
      </c>
      <c r="C243" s="259"/>
      <c r="D243" s="259"/>
      <c r="E243" s="63" t="str">
        <f t="shared" si="11"/>
        <v/>
      </c>
      <c r="F243" s="257" t="str">
        <f t="shared" si="9"/>
        <v>否</v>
      </c>
      <c r="G243" s="241" t="str">
        <f t="shared" si="10"/>
        <v>项</v>
      </c>
    </row>
    <row r="244" spans="1:7" ht="38.1" hidden="1" customHeight="1">
      <c r="A244" s="263" t="s">
        <v>2985</v>
      </c>
      <c r="B244" s="258" t="s">
        <v>2986</v>
      </c>
      <c r="C244" s="259"/>
      <c r="D244" s="259"/>
      <c r="E244" s="63" t="str">
        <f t="shared" si="11"/>
        <v/>
      </c>
      <c r="F244" s="257" t="str">
        <f t="shared" si="9"/>
        <v>否</v>
      </c>
      <c r="G244" s="241" t="str">
        <f t="shared" si="10"/>
        <v>项</v>
      </c>
    </row>
    <row r="245" spans="1:7" ht="38.1" hidden="1" customHeight="1">
      <c r="A245" s="263" t="s">
        <v>2987</v>
      </c>
      <c r="B245" s="258" t="s">
        <v>2988</v>
      </c>
      <c r="C245" s="259"/>
      <c r="D245" s="259"/>
      <c r="E245" s="63" t="str">
        <f t="shared" si="11"/>
        <v/>
      </c>
      <c r="F245" s="257" t="str">
        <f t="shared" si="9"/>
        <v>否</v>
      </c>
      <c r="G245" s="241" t="str">
        <f t="shared" si="10"/>
        <v>项</v>
      </c>
    </row>
    <row r="246" spans="1:7" ht="38.1" hidden="1" customHeight="1">
      <c r="A246" s="263" t="s">
        <v>2989</v>
      </c>
      <c r="B246" s="258" t="s">
        <v>2990</v>
      </c>
      <c r="C246" s="259"/>
      <c r="D246" s="259"/>
      <c r="E246" s="63" t="str">
        <f t="shared" si="11"/>
        <v/>
      </c>
      <c r="F246" s="257" t="str">
        <f t="shared" si="9"/>
        <v>否</v>
      </c>
      <c r="G246" s="241" t="str">
        <f t="shared" si="10"/>
        <v>项</v>
      </c>
    </row>
    <row r="247" spans="1:7" ht="38.1" hidden="1" customHeight="1">
      <c r="A247" s="263" t="s">
        <v>2991</v>
      </c>
      <c r="B247" s="258" t="s">
        <v>2992</v>
      </c>
      <c r="C247" s="259"/>
      <c r="D247" s="259"/>
      <c r="E247" s="63" t="str">
        <f t="shared" si="11"/>
        <v/>
      </c>
      <c r="F247" s="257" t="str">
        <f t="shared" si="9"/>
        <v>否</v>
      </c>
      <c r="G247" s="241" t="str">
        <f t="shared" si="10"/>
        <v>项</v>
      </c>
    </row>
    <row r="248" spans="1:7" ht="38.1" hidden="1" customHeight="1">
      <c r="A248" s="263" t="s">
        <v>2993</v>
      </c>
      <c r="B248" s="258" t="s">
        <v>2994</v>
      </c>
      <c r="C248" s="259"/>
      <c r="D248" s="259"/>
      <c r="E248" s="63" t="str">
        <f t="shared" si="11"/>
        <v/>
      </c>
      <c r="F248" s="257" t="str">
        <f t="shared" si="9"/>
        <v>否</v>
      </c>
      <c r="G248" s="241" t="str">
        <f t="shared" si="10"/>
        <v>项</v>
      </c>
    </row>
    <row r="249" spans="1:7" ht="38.1" hidden="1" customHeight="1">
      <c r="A249" s="263" t="s">
        <v>2995</v>
      </c>
      <c r="B249" s="258" t="s">
        <v>2996</v>
      </c>
      <c r="C249" s="259"/>
      <c r="D249" s="259"/>
      <c r="E249" s="63" t="str">
        <f t="shared" si="11"/>
        <v/>
      </c>
      <c r="F249" s="257" t="str">
        <f t="shared" si="9"/>
        <v>否</v>
      </c>
      <c r="G249" s="241" t="str">
        <f t="shared" si="10"/>
        <v>项</v>
      </c>
    </row>
    <row r="250" spans="1:7" ht="38.1" hidden="1" customHeight="1">
      <c r="A250" s="263" t="s">
        <v>2997</v>
      </c>
      <c r="B250" s="258" t="s">
        <v>2998</v>
      </c>
      <c r="C250" s="259"/>
      <c r="D250" s="259"/>
      <c r="E250" s="63" t="str">
        <f t="shared" si="11"/>
        <v/>
      </c>
      <c r="F250" s="257" t="str">
        <f t="shared" si="9"/>
        <v>否</v>
      </c>
      <c r="G250" s="241" t="str">
        <f t="shared" si="10"/>
        <v>项</v>
      </c>
    </row>
    <row r="251" spans="1:7" ht="38.1" hidden="1" customHeight="1">
      <c r="A251" s="263" t="s">
        <v>2999</v>
      </c>
      <c r="B251" s="258" t="s">
        <v>3000</v>
      </c>
      <c r="C251" s="259"/>
      <c r="D251" s="259"/>
      <c r="E251" s="63" t="str">
        <f t="shared" si="11"/>
        <v/>
      </c>
      <c r="F251" s="257" t="str">
        <f t="shared" si="9"/>
        <v>否</v>
      </c>
      <c r="G251" s="241" t="str">
        <f t="shared" si="10"/>
        <v>项</v>
      </c>
    </row>
    <row r="252" spans="1:7" ht="38.1" hidden="1" customHeight="1">
      <c r="A252" s="263" t="s">
        <v>3001</v>
      </c>
      <c r="B252" s="258" t="s">
        <v>3002</v>
      </c>
      <c r="C252" s="259"/>
      <c r="D252" s="259"/>
      <c r="E252" s="63" t="str">
        <f t="shared" si="11"/>
        <v/>
      </c>
      <c r="F252" s="257" t="str">
        <f t="shared" si="9"/>
        <v>否</v>
      </c>
      <c r="G252" s="241" t="str">
        <f t="shared" si="10"/>
        <v>项</v>
      </c>
    </row>
    <row r="253" spans="1:7" ht="38.1" hidden="1" customHeight="1">
      <c r="A253" s="263" t="s">
        <v>3003</v>
      </c>
      <c r="B253" s="258" t="s">
        <v>3004</v>
      </c>
      <c r="C253" s="259"/>
      <c r="D253" s="259"/>
      <c r="E253" s="63" t="str">
        <f t="shared" si="11"/>
        <v/>
      </c>
      <c r="F253" s="257" t="str">
        <f t="shared" si="9"/>
        <v>否</v>
      </c>
      <c r="G253" s="241" t="str">
        <f t="shared" si="10"/>
        <v>款</v>
      </c>
    </row>
    <row r="254" spans="1:7" ht="38.1" hidden="1" customHeight="1">
      <c r="A254" s="263" t="s">
        <v>3005</v>
      </c>
      <c r="B254" s="258" t="s">
        <v>3006</v>
      </c>
      <c r="C254" s="259"/>
      <c r="D254" s="259"/>
      <c r="E254" s="63" t="str">
        <f t="shared" si="11"/>
        <v/>
      </c>
      <c r="F254" s="257" t="str">
        <f t="shared" si="9"/>
        <v>否</v>
      </c>
      <c r="G254" s="241" t="str">
        <f t="shared" si="10"/>
        <v>项</v>
      </c>
    </row>
    <row r="255" spans="1:7" ht="38.1" hidden="1" customHeight="1">
      <c r="A255" s="263" t="s">
        <v>3007</v>
      </c>
      <c r="B255" s="258" t="s">
        <v>3008</v>
      </c>
      <c r="C255" s="259"/>
      <c r="D255" s="259"/>
      <c r="E255" s="63" t="str">
        <f t="shared" si="11"/>
        <v/>
      </c>
      <c r="F255" s="257" t="str">
        <f t="shared" si="9"/>
        <v>否</v>
      </c>
      <c r="G255" s="241" t="str">
        <f t="shared" si="10"/>
        <v>项</v>
      </c>
    </row>
    <row r="256" spans="1:7" ht="38.1" hidden="1" customHeight="1">
      <c r="A256" s="263" t="s">
        <v>3009</v>
      </c>
      <c r="B256" s="258" t="s">
        <v>3010</v>
      </c>
      <c r="C256" s="259"/>
      <c r="D256" s="259"/>
      <c r="E256" s="63" t="str">
        <f t="shared" si="11"/>
        <v/>
      </c>
      <c r="F256" s="257" t="str">
        <f t="shared" si="9"/>
        <v>否</v>
      </c>
      <c r="G256" s="241" t="str">
        <f t="shared" si="10"/>
        <v>项</v>
      </c>
    </row>
    <row r="257" spans="1:7" ht="38.1" hidden="1" customHeight="1">
      <c r="A257" s="263" t="s">
        <v>3011</v>
      </c>
      <c r="B257" s="258" t="s">
        <v>3012</v>
      </c>
      <c r="C257" s="259"/>
      <c r="D257" s="259"/>
      <c r="E257" s="63" t="str">
        <f t="shared" si="11"/>
        <v/>
      </c>
      <c r="F257" s="257" t="str">
        <f t="shared" si="9"/>
        <v>否</v>
      </c>
      <c r="G257" s="241" t="str">
        <f t="shared" si="10"/>
        <v>项</v>
      </c>
    </row>
    <row r="258" spans="1:7" ht="38.1" hidden="1" customHeight="1">
      <c r="A258" s="263" t="s">
        <v>3013</v>
      </c>
      <c r="B258" s="258" t="s">
        <v>3014</v>
      </c>
      <c r="C258" s="259"/>
      <c r="D258" s="259"/>
      <c r="E258" s="63" t="str">
        <f t="shared" si="11"/>
        <v/>
      </c>
      <c r="F258" s="257" t="str">
        <f t="shared" si="9"/>
        <v>否</v>
      </c>
      <c r="G258" s="241" t="str">
        <f t="shared" si="10"/>
        <v>项</v>
      </c>
    </row>
    <row r="259" spans="1:7" ht="38.1" hidden="1" customHeight="1">
      <c r="A259" s="263" t="s">
        <v>3015</v>
      </c>
      <c r="B259" s="258" t="s">
        <v>3016</v>
      </c>
      <c r="C259" s="259"/>
      <c r="D259" s="259"/>
      <c r="E259" s="63" t="str">
        <f t="shared" si="11"/>
        <v/>
      </c>
      <c r="F259" s="257" t="str">
        <f t="shared" si="9"/>
        <v>否</v>
      </c>
      <c r="G259" s="241" t="str">
        <f t="shared" si="10"/>
        <v>项</v>
      </c>
    </row>
    <row r="260" spans="1:7" ht="38.1" customHeight="1">
      <c r="A260" s="253"/>
      <c r="B260" s="254"/>
      <c r="C260" s="255"/>
      <c r="D260" s="255"/>
      <c r="E260" s="63" t="str">
        <f t="shared" si="11"/>
        <v/>
      </c>
      <c r="F260" s="257" t="str">
        <f>IF(LEN(A260)=3,"是",IF(B260&lt;&gt;"",IF(SUM(C260:D260)&lt;&gt;0,"是","否"),"是"))</f>
        <v>是</v>
      </c>
    </row>
    <row r="261" spans="1:7" ht="38.1" customHeight="1">
      <c r="A261" s="265"/>
      <c r="B261" s="266" t="s">
        <v>3017</v>
      </c>
      <c r="C261" s="256">
        <f>C4+C20+C32+C43+C98+C122+C174+C178+C204+C221+C239</f>
        <v>299348</v>
      </c>
      <c r="D261" s="256">
        <f>D4+D20+D32+D43+D98+D122+D174+D178+D204+D221+D239</f>
        <v>232701</v>
      </c>
      <c r="E261" s="63">
        <f t="shared" ref="E261:E269" si="12">IF(C261&gt;0,D261/C261-1,IF(C261&lt;0,-(D261/C261-1),""))</f>
        <v>-0.223</v>
      </c>
      <c r="F261" s="257" t="str">
        <f t="shared" ref="F261:F269" si="13">IF(LEN(A261)=3,"是",IF(B261&lt;&gt;"",IF(SUM(C261:D261)&lt;&gt;0,"是","否"),"是"))</f>
        <v>是</v>
      </c>
    </row>
    <row r="262" spans="1:7" ht="38.1" customHeight="1">
      <c r="A262" s="306" t="s">
        <v>3018</v>
      </c>
      <c r="B262" s="268" t="s">
        <v>155</v>
      </c>
      <c r="C262" s="304"/>
      <c r="D262" s="304"/>
      <c r="E262" s="63" t="str">
        <f t="shared" si="12"/>
        <v/>
      </c>
      <c r="F262" s="257" t="str">
        <f t="shared" si="13"/>
        <v>是</v>
      </c>
    </row>
    <row r="263" spans="1:7" ht="38.1" hidden="1" customHeight="1">
      <c r="A263" s="306" t="s">
        <v>3019</v>
      </c>
      <c r="B263" s="307" t="s">
        <v>3020</v>
      </c>
      <c r="C263" s="304"/>
      <c r="D263" s="304"/>
      <c r="E263" s="63" t="str">
        <f t="shared" si="12"/>
        <v/>
      </c>
      <c r="F263" s="257" t="str">
        <f t="shared" si="13"/>
        <v>否</v>
      </c>
    </row>
    <row r="264" spans="1:7" ht="38.1" hidden="1" customHeight="1">
      <c r="A264" s="308" t="s">
        <v>3021</v>
      </c>
      <c r="B264" s="272" t="s">
        <v>3022</v>
      </c>
      <c r="C264" s="309"/>
      <c r="D264" s="310"/>
      <c r="E264" s="63" t="str">
        <f t="shared" si="12"/>
        <v/>
      </c>
      <c r="F264" s="257" t="str">
        <f t="shared" si="13"/>
        <v>否</v>
      </c>
      <c r="G264" s="237"/>
    </row>
    <row r="265" spans="1:7" ht="38.1" hidden="1" customHeight="1">
      <c r="A265" s="308" t="s">
        <v>3023</v>
      </c>
      <c r="B265" s="272" t="s">
        <v>3024</v>
      </c>
      <c r="C265" s="309"/>
      <c r="D265" s="310"/>
      <c r="E265" s="63" t="str">
        <f t="shared" si="12"/>
        <v/>
      </c>
      <c r="F265" s="257" t="str">
        <f t="shared" si="13"/>
        <v>否</v>
      </c>
      <c r="G265" s="237"/>
    </row>
    <row r="266" spans="1:7" ht="38.1" customHeight="1">
      <c r="A266" s="311" t="s">
        <v>3025</v>
      </c>
      <c r="B266" s="269" t="s">
        <v>3026</v>
      </c>
      <c r="C266" s="312">
        <v>39923</v>
      </c>
      <c r="D266" s="313"/>
      <c r="E266" s="63">
        <f t="shared" si="12"/>
        <v>-1</v>
      </c>
      <c r="F266" s="257" t="str">
        <f t="shared" si="13"/>
        <v>是</v>
      </c>
    </row>
    <row r="267" spans="1:7" ht="38.1" customHeight="1">
      <c r="A267" s="311" t="s">
        <v>3027</v>
      </c>
      <c r="B267" s="269" t="s">
        <v>3028</v>
      </c>
      <c r="C267" s="312">
        <v>10601</v>
      </c>
      <c r="D267" s="313"/>
      <c r="E267" s="63">
        <f t="shared" si="12"/>
        <v>-1</v>
      </c>
      <c r="F267" s="257" t="str">
        <f t="shared" si="13"/>
        <v>是</v>
      </c>
    </row>
    <row r="268" spans="1:7" ht="38.1" customHeight="1">
      <c r="A268" s="311" t="s">
        <v>3029</v>
      </c>
      <c r="B268" s="274" t="s">
        <v>3030</v>
      </c>
      <c r="C268" s="304">
        <v>21210</v>
      </c>
      <c r="D268" s="314">
        <v>14377</v>
      </c>
      <c r="E268" s="63">
        <f t="shared" si="12"/>
        <v>-0.32200000000000001</v>
      </c>
      <c r="F268" s="257" t="str">
        <f t="shared" si="13"/>
        <v>是</v>
      </c>
    </row>
    <row r="269" spans="1:7" ht="38.1" customHeight="1">
      <c r="A269" s="315"/>
      <c r="B269" s="276" t="s">
        <v>162</v>
      </c>
      <c r="C269" s="304">
        <f>C261+C262+C266+C267+C268</f>
        <v>371082</v>
      </c>
      <c r="D269" s="304">
        <f>D261+D262+D266+D267+D268</f>
        <v>247078</v>
      </c>
      <c r="E269" s="63">
        <f t="shared" si="12"/>
        <v>-0.33400000000000002</v>
      </c>
      <c r="F269" s="257" t="str">
        <f t="shared" si="13"/>
        <v>是</v>
      </c>
    </row>
    <row r="270" spans="1:7">
      <c r="C270" s="316"/>
    </row>
    <row r="272" spans="1:7">
      <c r="C272" s="316"/>
    </row>
    <row r="274" spans="3:4">
      <c r="C274" s="316"/>
      <c r="D274" s="316"/>
    </row>
    <row r="275" spans="3:4">
      <c r="C275" s="316"/>
    </row>
    <row r="277" spans="3:4">
      <c r="C277" s="316"/>
    </row>
    <row r="278" spans="3:4">
      <c r="C278" s="316"/>
    </row>
    <row r="279" spans="3:4">
      <c r="C279" s="316"/>
    </row>
    <row r="280" spans="3:4">
      <c r="C280" s="316"/>
    </row>
    <row r="282" spans="3:4">
      <c r="C282" s="316"/>
    </row>
  </sheetData>
  <autoFilter ref="A3:I269">
    <filterColumn colId="5">
      <filters>
        <filter val="是"/>
      </filters>
    </filterColumn>
  </autoFilter>
  <mergeCells count="1">
    <mergeCell ref="B1:E1"/>
  </mergeCells>
  <phoneticPr fontId="99" type="noConversion"/>
  <conditionalFormatting sqref="B268">
    <cfRule type="expression" dxfId="36" priority="3" stopIfTrue="1">
      <formula>"len($A:$A)=3"</formula>
    </cfRule>
  </conditionalFormatting>
  <conditionalFormatting sqref="C268">
    <cfRule type="expression" dxfId="35" priority="2" stopIfTrue="1">
      <formula>"len($A:$A)=3"</formula>
    </cfRule>
  </conditionalFormatting>
  <conditionalFormatting sqref="D268">
    <cfRule type="expression" dxfId="34" priority="1" stopIfTrue="1">
      <formula>"len($A:$A)=3"</formula>
    </cfRule>
  </conditionalFormatting>
  <printOptions horizontalCentered="1"/>
  <pageMargins left="0.47152777777777799" right="0.39305555555555599" top="0.74791666666666701" bottom="0.74791666666666701" header="0.31388888888888899" footer="0.31388888888888899"/>
  <pageSetup paperSize="9" scale="75" orientation="portrait" r:id="rId1"/>
  <headerFooter alignWithMargins="0">
    <oddFooter>&amp;C&amp;16- &amp;P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F0"/>
  </sheetPr>
  <dimension ref="A1:F30"/>
  <sheetViews>
    <sheetView showGridLines="0" showZeros="0" view="pageBreakPreview" topLeftCell="B1" zoomScaleNormal="115" workbookViewId="0">
      <pane ySplit="3" topLeftCell="A19" activePane="bottomLeft" state="frozen"/>
      <selection activeCell="K8" sqref="K8"/>
      <selection pane="bottomLeft" activeCell="K8" sqref="K8"/>
    </sheetView>
  </sheetViews>
  <sheetFormatPr defaultColWidth="9" defaultRowHeight="14.25"/>
  <cols>
    <col min="1" max="1" width="15" style="122" customWidth="1"/>
    <col min="2" max="2" width="50.75" style="122" customWidth="1"/>
    <col min="3" max="4" width="20.625" style="122" customWidth="1"/>
    <col min="5" max="5" width="20.625" style="280" customWidth="1"/>
    <col min="6" max="6" width="3.75" style="122" customWidth="1"/>
    <col min="7" max="16384" width="9" style="122"/>
  </cols>
  <sheetData>
    <row r="1" spans="1:6" ht="45" customHeight="1">
      <c r="A1" s="124"/>
      <c r="B1" s="468" t="s">
        <v>11</v>
      </c>
      <c r="C1" s="468"/>
      <c r="D1" s="468"/>
      <c r="E1" s="468"/>
      <c r="F1" s="124"/>
    </row>
    <row r="2" spans="1:6" s="278" customFormat="1" ht="20.100000000000001" customHeight="1">
      <c r="A2" s="282"/>
      <c r="B2" s="283"/>
      <c r="C2" s="284"/>
      <c r="D2" s="283"/>
      <c r="E2" s="285" t="s">
        <v>37</v>
      </c>
      <c r="F2" s="282"/>
    </row>
    <row r="3" spans="1:6" s="279" customFormat="1" ht="45" customHeight="1">
      <c r="A3" s="286" t="s">
        <v>38</v>
      </c>
      <c r="B3" s="287" t="s">
        <v>39</v>
      </c>
      <c r="C3" s="222" t="s">
        <v>163</v>
      </c>
      <c r="D3" s="222" t="s">
        <v>41</v>
      </c>
      <c r="E3" s="222" t="s">
        <v>164</v>
      </c>
      <c r="F3" s="288" t="s">
        <v>43</v>
      </c>
    </row>
    <row r="4" spans="1:6" s="279" customFormat="1" ht="36" customHeight="1">
      <c r="A4" s="260" t="s">
        <v>2528</v>
      </c>
      <c r="B4" s="254" t="s">
        <v>2529</v>
      </c>
      <c r="C4" s="256"/>
      <c r="D4" s="256"/>
      <c r="E4" s="63" t="str">
        <f>IF(C4&gt;0,D4/C4-1,IF(C4&lt;0,-(D4/C4-1),""))</f>
        <v/>
      </c>
      <c r="F4" s="289" t="str">
        <f t="shared" ref="F4:F22" si="0">IF(LEN(A4)=7,"是",IF(B4&lt;&gt;"",IF(SUM(C4:D4)&lt;&gt;0,"是","否"),"是"))</f>
        <v>是</v>
      </c>
    </row>
    <row r="5" spans="1:6" ht="36" customHeight="1">
      <c r="A5" s="260" t="s">
        <v>2530</v>
      </c>
      <c r="B5" s="254" t="s">
        <v>2531</v>
      </c>
      <c r="C5" s="256"/>
      <c r="D5" s="256"/>
      <c r="E5" s="63" t="str">
        <f t="shared" ref="E5:E30" si="1">IF(C5&gt;0,D5/C5-1,IF(C5&lt;0,-(D5/C5-1),""))</f>
        <v/>
      </c>
      <c r="F5" s="289" t="str">
        <f t="shared" si="0"/>
        <v>是</v>
      </c>
    </row>
    <row r="6" spans="1:6" ht="36" customHeight="1">
      <c r="A6" s="260" t="s">
        <v>2532</v>
      </c>
      <c r="B6" s="254" t="s">
        <v>2533</v>
      </c>
      <c r="C6" s="256"/>
      <c r="D6" s="256"/>
      <c r="E6" s="63" t="str">
        <f t="shared" si="1"/>
        <v/>
      </c>
      <c r="F6" s="289" t="str">
        <f t="shared" si="0"/>
        <v>是</v>
      </c>
    </row>
    <row r="7" spans="1:6" ht="36" customHeight="1">
      <c r="A7" s="260" t="s">
        <v>2534</v>
      </c>
      <c r="B7" s="254" t="s">
        <v>2535</v>
      </c>
      <c r="C7" s="256"/>
      <c r="D7" s="256"/>
      <c r="E7" s="63" t="str">
        <f t="shared" si="1"/>
        <v/>
      </c>
      <c r="F7" s="289" t="str">
        <f t="shared" si="0"/>
        <v>是</v>
      </c>
    </row>
    <row r="8" spans="1:6" ht="36" customHeight="1">
      <c r="A8" s="260" t="s">
        <v>2536</v>
      </c>
      <c r="B8" s="254" t="s">
        <v>2537</v>
      </c>
      <c r="C8" s="256"/>
      <c r="D8" s="256"/>
      <c r="E8" s="63" t="str">
        <f t="shared" si="1"/>
        <v/>
      </c>
      <c r="F8" s="289" t="str">
        <f t="shared" si="0"/>
        <v>是</v>
      </c>
    </row>
    <row r="9" spans="1:6" ht="36" customHeight="1">
      <c r="A9" s="260" t="s">
        <v>2538</v>
      </c>
      <c r="B9" s="254" t="s">
        <v>2539</v>
      </c>
      <c r="C9" s="256"/>
      <c r="D9" s="256"/>
      <c r="E9" s="63" t="str">
        <f t="shared" si="1"/>
        <v/>
      </c>
      <c r="F9" s="289" t="str">
        <f t="shared" si="0"/>
        <v>是</v>
      </c>
    </row>
    <row r="10" spans="1:6" ht="36" customHeight="1">
      <c r="A10" s="260" t="s">
        <v>2540</v>
      </c>
      <c r="B10" s="254" t="s">
        <v>2541</v>
      </c>
      <c r="C10" s="256">
        <v>184317</v>
      </c>
      <c r="D10" s="256">
        <v>219500</v>
      </c>
      <c r="E10" s="63">
        <f t="shared" si="1"/>
        <v>0.191</v>
      </c>
      <c r="F10" s="289" t="str">
        <f t="shared" si="0"/>
        <v>是</v>
      </c>
    </row>
    <row r="11" spans="1:6" ht="36" customHeight="1">
      <c r="A11" s="290" t="s">
        <v>2542</v>
      </c>
      <c r="B11" s="291" t="s">
        <v>2543</v>
      </c>
      <c r="C11" s="256"/>
      <c r="D11" s="256"/>
      <c r="E11" s="63" t="str">
        <f t="shared" si="1"/>
        <v/>
      </c>
      <c r="F11" s="289" t="str">
        <f t="shared" si="0"/>
        <v>是</v>
      </c>
    </row>
    <row r="12" spans="1:6" ht="36" customHeight="1">
      <c r="A12" s="290" t="s">
        <v>2544</v>
      </c>
      <c r="B12" s="291" t="s">
        <v>2545</v>
      </c>
      <c r="C12" s="256"/>
      <c r="D12" s="256"/>
      <c r="E12" s="63" t="str">
        <f t="shared" si="1"/>
        <v/>
      </c>
      <c r="F12" s="289" t="str">
        <f t="shared" si="0"/>
        <v>是</v>
      </c>
    </row>
    <row r="13" spans="1:6" ht="36" customHeight="1">
      <c r="A13" s="290" t="s">
        <v>2546</v>
      </c>
      <c r="B13" s="291" t="s">
        <v>2547</v>
      </c>
      <c r="C13" s="256"/>
      <c r="D13" s="256"/>
      <c r="E13" s="63" t="str">
        <f t="shared" si="1"/>
        <v/>
      </c>
      <c r="F13" s="289" t="str">
        <f t="shared" si="0"/>
        <v>是</v>
      </c>
    </row>
    <row r="14" spans="1:6" ht="36" customHeight="1">
      <c r="A14" s="290" t="s">
        <v>2548</v>
      </c>
      <c r="B14" s="291" t="s">
        <v>2549</v>
      </c>
      <c r="C14" s="256"/>
      <c r="D14" s="256"/>
      <c r="E14" s="63" t="str">
        <f t="shared" si="1"/>
        <v/>
      </c>
      <c r="F14" s="289" t="str">
        <f t="shared" si="0"/>
        <v>是</v>
      </c>
    </row>
    <row r="15" spans="1:6" ht="36" customHeight="1">
      <c r="A15" s="290" t="s">
        <v>2550</v>
      </c>
      <c r="B15" s="291" t="s">
        <v>2551</v>
      </c>
      <c r="C15" s="256"/>
      <c r="D15" s="256"/>
      <c r="E15" s="63" t="str">
        <f t="shared" si="1"/>
        <v/>
      </c>
      <c r="F15" s="289" t="str">
        <f t="shared" si="0"/>
        <v>是</v>
      </c>
    </row>
    <row r="16" spans="1:6" ht="36" customHeight="1">
      <c r="A16" s="260" t="s">
        <v>2552</v>
      </c>
      <c r="B16" s="254" t="s">
        <v>2553</v>
      </c>
      <c r="C16" s="256"/>
      <c r="D16" s="256"/>
      <c r="E16" s="63" t="str">
        <f t="shared" si="1"/>
        <v/>
      </c>
      <c r="F16" s="289" t="str">
        <f t="shared" si="0"/>
        <v>是</v>
      </c>
    </row>
    <row r="17" spans="1:6" ht="36" customHeight="1">
      <c r="A17" s="260" t="s">
        <v>2554</v>
      </c>
      <c r="B17" s="254" t="s">
        <v>2555</v>
      </c>
      <c r="C17" s="256"/>
      <c r="D17" s="256"/>
      <c r="E17" s="63" t="str">
        <f t="shared" si="1"/>
        <v/>
      </c>
      <c r="F17" s="289" t="str">
        <f t="shared" si="0"/>
        <v>是</v>
      </c>
    </row>
    <row r="18" spans="1:6" ht="36" customHeight="1">
      <c r="A18" s="260" t="s">
        <v>2556</v>
      </c>
      <c r="B18" s="254" t="s">
        <v>2557</v>
      </c>
      <c r="C18" s="256"/>
      <c r="D18" s="256"/>
      <c r="E18" s="63" t="str">
        <f t="shared" si="1"/>
        <v/>
      </c>
      <c r="F18" s="289" t="str">
        <f t="shared" si="0"/>
        <v>是</v>
      </c>
    </row>
    <row r="19" spans="1:6" ht="36" customHeight="1">
      <c r="A19" s="260" t="s">
        <v>2558</v>
      </c>
      <c r="B19" s="254" t="s">
        <v>2559</v>
      </c>
      <c r="C19" s="256"/>
      <c r="D19" s="256"/>
      <c r="E19" s="63" t="str">
        <f t="shared" si="1"/>
        <v/>
      </c>
      <c r="F19" s="289" t="str">
        <f t="shared" si="0"/>
        <v>是</v>
      </c>
    </row>
    <row r="20" spans="1:6" ht="36" customHeight="1">
      <c r="A20" s="260" t="s">
        <v>2560</v>
      </c>
      <c r="B20" s="254" t="s">
        <v>2561</v>
      </c>
      <c r="C20" s="256"/>
      <c r="D20" s="256"/>
      <c r="E20" s="63" t="str">
        <f t="shared" si="1"/>
        <v/>
      </c>
      <c r="F20" s="289" t="str">
        <f t="shared" si="0"/>
        <v>否</v>
      </c>
    </row>
    <row r="21" spans="1:6" ht="36" customHeight="1">
      <c r="A21" s="260"/>
      <c r="B21" s="258"/>
      <c r="C21" s="259"/>
      <c r="D21" s="259"/>
      <c r="E21" s="63" t="str">
        <f t="shared" si="1"/>
        <v/>
      </c>
      <c r="F21" s="115" t="str">
        <f t="shared" si="0"/>
        <v>是</v>
      </c>
    </row>
    <row r="22" spans="1:6" ht="36" customHeight="1">
      <c r="A22" s="265"/>
      <c r="B22" s="266" t="s">
        <v>3031</v>
      </c>
      <c r="C22" s="256">
        <f>C4+C5+C6+C7+C8+C9++C10+C11+C12+C13+C14+C15+C17+C18++C19+C20</f>
        <v>184317</v>
      </c>
      <c r="D22" s="256">
        <f>D4+D5+D6+D7+D8+D9++D10+D11+D12+D13+D14+D15+D17+D18++D19+D20</f>
        <v>219500</v>
      </c>
      <c r="E22" s="63">
        <f t="shared" si="1"/>
        <v>0.191</v>
      </c>
      <c r="F22" s="115" t="str">
        <f t="shared" si="0"/>
        <v>是</v>
      </c>
    </row>
    <row r="23" spans="1:6" ht="36" customHeight="1">
      <c r="A23" s="292">
        <v>105</v>
      </c>
      <c r="B23" s="293" t="s">
        <v>2563</v>
      </c>
      <c r="C23" s="294">
        <v>178810</v>
      </c>
      <c r="D23" s="294"/>
      <c r="E23" s="63">
        <f t="shared" si="1"/>
        <v>-1</v>
      </c>
      <c r="F23" s="115" t="str">
        <f t="shared" ref="F23:F30" si="2">IF(LEN(A23)=7,"是",IF(B23&lt;&gt;"",IF(SUM(C23:D23)&lt;&gt;0,"是","否"),"是"))</f>
        <v>是</v>
      </c>
    </row>
    <row r="24" spans="1:6" ht="36" customHeight="1">
      <c r="A24" s="292">
        <v>110</v>
      </c>
      <c r="B24" s="293" t="s">
        <v>96</v>
      </c>
      <c r="C24" s="294">
        <v>2737</v>
      </c>
      <c r="D24" s="294">
        <v>2600</v>
      </c>
      <c r="E24" s="63">
        <f t="shared" si="1"/>
        <v>-0.05</v>
      </c>
      <c r="F24" s="115" t="str">
        <f t="shared" si="2"/>
        <v>是</v>
      </c>
    </row>
    <row r="25" spans="1:6" ht="36" customHeight="1">
      <c r="A25" s="295">
        <v>11004</v>
      </c>
      <c r="B25" s="296" t="s">
        <v>3032</v>
      </c>
      <c r="C25" s="297">
        <v>2737</v>
      </c>
      <c r="D25" s="297">
        <v>2600</v>
      </c>
      <c r="E25" s="63">
        <f t="shared" si="1"/>
        <v>-0.05</v>
      </c>
      <c r="F25" s="115" t="str">
        <f t="shared" si="2"/>
        <v>是</v>
      </c>
    </row>
    <row r="26" spans="1:6" ht="36" customHeight="1">
      <c r="A26" s="295">
        <v>1100401</v>
      </c>
      <c r="B26" s="296" t="s">
        <v>2565</v>
      </c>
      <c r="C26" s="297">
        <v>2737</v>
      </c>
      <c r="D26" s="297">
        <v>2600</v>
      </c>
      <c r="E26" s="63">
        <f t="shared" si="1"/>
        <v>-0.05</v>
      </c>
      <c r="F26" s="115" t="str">
        <f t="shared" si="2"/>
        <v>是</v>
      </c>
    </row>
    <row r="27" spans="1:6" ht="36" customHeight="1">
      <c r="A27" s="295">
        <v>1100402</v>
      </c>
      <c r="B27" s="296" t="s">
        <v>3033</v>
      </c>
      <c r="C27" s="91"/>
      <c r="D27" s="297"/>
      <c r="E27" s="63" t="str">
        <f t="shared" si="1"/>
        <v/>
      </c>
      <c r="F27" s="115" t="str">
        <f t="shared" si="2"/>
        <v>是</v>
      </c>
    </row>
    <row r="28" spans="1:6" ht="36" customHeight="1">
      <c r="A28" s="295">
        <v>11008</v>
      </c>
      <c r="B28" s="296" t="s">
        <v>99</v>
      </c>
      <c r="C28" s="297">
        <v>1618</v>
      </c>
      <c r="D28" s="298">
        <v>10601</v>
      </c>
      <c r="E28" s="63">
        <f t="shared" si="1"/>
        <v>5.5519999999999996</v>
      </c>
      <c r="F28" s="115" t="str">
        <f t="shared" si="2"/>
        <v>是</v>
      </c>
    </row>
    <row r="29" spans="1:6" ht="36" customHeight="1">
      <c r="A29" s="299">
        <v>11009</v>
      </c>
      <c r="B29" s="300" t="s">
        <v>100</v>
      </c>
      <c r="C29" s="301">
        <v>3600</v>
      </c>
      <c r="D29" s="301">
        <v>14377</v>
      </c>
      <c r="E29" s="63">
        <f t="shared" si="1"/>
        <v>2.9940000000000002</v>
      </c>
      <c r="F29" s="115" t="str">
        <f t="shared" si="2"/>
        <v>是</v>
      </c>
    </row>
    <row r="30" spans="1:6" ht="36" customHeight="1">
      <c r="A30" s="302"/>
      <c r="B30" s="303" t="s">
        <v>103</v>
      </c>
      <c r="C30" s="304">
        <f>C22+C23+C24+C28+C29</f>
        <v>371082</v>
      </c>
      <c r="D30" s="304">
        <f>D22+D23+D24+D28+D29</f>
        <v>247078</v>
      </c>
      <c r="E30" s="63">
        <f t="shared" si="1"/>
        <v>-0.33400000000000002</v>
      </c>
      <c r="F30" s="115" t="str">
        <f t="shared" si="2"/>
        <v>是</v>
      </c>
    </row>
  </sheetData>
  <mergeCells count="1">
    <mergeCell ref="B1:E1"/>
  </mergeCells>
  <phoneticPr fontId="99" type="noConversion"/>
  <conditionalFormatting sqref="B23">
    <cfRule type="expression" dxfId="33" priority="8" stopIfTrue="1">
      <formula>"len($A:$A)=3"</formula>
    </cfRule>
  </conditionalFormatting>
  <conditionalFormatting sqref="B24:B27">
    <cfRule type="expression" dxfId="32" priority="4" stopIfTrue="1">
      <formula>"len($A:$A)=3"</formula>
    </cfRule>
  </conditionalFormatting>
  <conditionalFormatting sqref="C23:C27 D24:D25">
    <cfRule type="expression" dxfId="31" priority="1" stopIfTrue="1">
      <formula>"len($A:$A)=3"</formula>
    </cfRule>
  </conditionalFormatting>
  <printOptions horizontalCentered="1"/>
  <pageMargins left="0.47152777777777799" right="0.39305555555555599" top="0.74791666666666701" bottom="0.74791666666666701" header="0.31388888888888899" footer="0.31388888888888899"/>
  <pageSetup paperSize="9" scale="75" orientation="portrait" r:id="rId1"/>
  <headerFooter alignWithMargins="0">
    <oddFooter>&amp;C&amp;16-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filterMode="1">
    <tabColor rgb="FF00B0F0"/>
  </sheetPr>
  <dimension ref="A1:G274"/>
  <sheetViews>
    <sheetView showGridLines="0" showZeros="0" view="pageBreakPreview" zoomScaleNormal="115" workbookViewId="0">
      <pane ySplit="3" topLeftCell="A50" activePane="bottomLeft" state="frozen"/>
      <selection activeCell="K8" sqref="K8"/>
      <selection pane="bottomLeft" activeCell="K8" sqref="K8"/>
    </sheetView>
  </sheetViews>
  <sheetFormatPr defaultColWidth="9" defaultRowHeight="14.25"/>
  <cols>
    <col min="1" max="1" width="13.5" style="237" customWidth="1"/>
    <col min="2" max="2" width="50.75" style="237" customWidth="1"/>
    <col min="3" max="4" width="20.625" style="238" customWidth="1"/>
    <col min="5" max="5" width="20.625" style="239" customWidth="1"/>
    <col min="6" max="6" width="3.75" style="240" customWidth="1"/>
    <col min="7" max="16384" width="9" style="237"/>
  </cols>
  <sheetData>
    <row r="1" spans="1:7" ht="45" customHeight="1">
      <c r="A1" s="241"/>
      <c r="B1" s="467" t="s">
        <v>12</v>
      </c>
      <c r="C1" s="467"/>
      <c r="D1" s="467"/>
      <c r="E1" s="467"/>
      <c r="F1" s="243"/>
      <c r="G1" s="241"/>
    </row>
    <row r="2" spans="1:7" s="234" customFormat="1" ht="20.100000000000001" customHeight="1">
      <c r="A2" s="244"/>
      <c r="B2" s="245"/>
      <c r="C2" s="245"/>
      <c r="D2" s="245"/>
      <c r="E2" s="246" t="s">
        <v>37</v>
      </c>
      <c r="F2" s="247"/>
      <c r="G2" s="244"/>
    </row>
    <row r="3" spans="1:7" s="235" customFormat="1" ht="45" customHeight="1">
      <c r="A3" s="248" t="s">
        <v>38</v>
      </c>
      <c r="B3" s="249" t="s">
        <v>39</v>
      </c>
      <c r="C3" s="250" t="s">
        <v>163</v>
      </c>
      <c r="D3" s="250" t="s">
        <v>41</v>
      </c>
      <c r="E3" s="250" t="s">
        <v>164</v>
      </c>
      <c r="F3" s="251" t="s">
        <v>43</v>
      </c>
      <c r="G3" s="252" t="s">
        <v>3034</v>
      </c>
    </row>
    <row r="4" spans="1:7" ht="36" customHeight="1">
      <c r="A4" s="253" t="s">
        <v>116</v>
      </c>
      <c r="B4" s="254" t="s">
        <v>2567</v>
      </c>
      <c r="C4" s="255">
        <v>60</v>
      </c>
      <c r="D4" s="256">
        <v>60</v>
      </c>
      <c r="E4" s="63">
        <f>IF(C4&gt;0,D4/C4-1,IF(C4&lt;0,-(D4/C4-1),""))</f>
        <v>0</v>
      </c>
      <c r="F4" s="257" t="str">
        <f t="shared" ref="F4:F67" si="0">IF(LEN(A4)=3,"是",IF(B4&lt;&gt;"",IF(SUM(C4:D4)&lt;&gt;0,"是","否"),"是"))</f>
        <v>是</v>
      </c>
      <c r="G4" s="241" t="str">
        <f t="shared" ref="G4:G67" si="1">IF(LEN(A4)=3,"类",IF(LEN(A4)=5,"款","项"))</f>
        <v>类</v>
      </c>
    </row>
    <row r="5" spans="1:7" ht="36" customHeight="1">
      <c r="A5" s="253" t="s">
        <v>2568</v>
      </c>
      <c r="B5" s="258" t="s">
        <v>2569</v>
      </c>
      <c r="C5" s="255">
        <v>60</v>
      </c>
      <c r="D5" s="259">
        <v>60</v>
      </c>
      <c r="E5" s="63">
        <f t="shared" ref="E5:E68" si="2">IF(C5&gt;0,D5/C5-1,IF(C5&lt;0,-(D5/C5-1),""))</f>
        <v>0</v>
      </c>
      <c r="F5" s="257" t="str">
        <f t="shared" si="0"/>
        <v>是</v>
      </c>
      <c r="G5" s="241" t="str">
        <f t="shared" si="1"/>
        <v>款</v>
      </c>
    </row>
    <row r="6" spans="1:7" ht="36" hidden="1" customHeight="1">
      <c r="A6" s="260" t="s">
        <v>2570</v>
      </c>
      <c r="B6" s="258" t="s">
        <v>2571</v>
      </c>
      <c r="C6" s="259"/>
      <c r="D6" s="259"/>
      <c r="E6" s="63" t="str">
        <f t="shared" si="2"/>
        <v/>
      </c>
      <c r="F6" s="257" t="str">
        <f t="shared" si="0"/>
        <v>否</v>
      </c>
      <c r="G6" s="241" t="str">
        <f t="shared" si="1"/>
        <v>项</v>
      </c>
    </row>
    <row r="7" spans="1:7" ht="36" customHeight="1">
      <c r="A7" s="260" t="s">
        <v>2572</v>
      </c>
      <c r="B7" s="258" t="s">
        <v>2573</v>
      </c>
      <c r="C7" s="259">
        <v>60</v>
      </c>
      <c r="D7" s="259">
        <v>60</v>
      </c>
      <c r="E7" s="63">
        <f t="shared" si="2"/>
        <v>0</v>
      </c>
      <c r="F7" s="257" t="str">
        <f t="shared" si="0"/>
        <v>是</v>
      </c>
      <c r="G7" s="241" t="str">
        <f t="shared" si="1"/>
        <v>项</v>
      </c>
    </row>
    <row r="8" spans="1:7" ht="36" hidden="1" customHeight="1">
      <c r="A8" s="260" t="s">
        <v>2574</v>
      </c>
      <c r="B8" s="258" t="s">
        <v>2575</v>
      </c>
      <c r="C8" s="261"/>
      <c r="D8" s="259"/>
      <c r="E8" s="63" t="str">
        <f t="shared" si="2"/>
        <v/>
      </c>
      <c r="F8" s="257" t="str">
        <f t="shared" si="0"/>
        <v>否</v>
      </c>
      <c r="G8" s="241" t="str">
        <f t="shared" si="1"/>
        <v>项</v>
      </c>
    </row>
    <row r="9" spans="1:7" ht="36" hidden="1" customHeight="1">
      <c r="A9" s="260" t="s">
        <v>2576</v>
      </c>
      <c r="B9" s="258" t="s">
        <v>2577</v>
      </c>
      <c r="C9" s="259"/>
      <c r="D9" s="259"/>
      <c r="E9" s="63" t="str">
        <f t="shared" si="2"/>
        <v/>
      </c>
      <c r="F9" s="257" t="str">
        <f t="shared" si="0"/>
        <v>否</v>
      </c>
      <c r="G9" s="241" t="str">
        <f t="shared" si="1"/>
        <v>项</v>
      </c>
    </row>
    <row r="10" spans="1:7" ht="36" hidden="1" customHeight="1">
      <c r="A10" s="260" t="s">
        <v>2578</v>
      </c>
      <c r="B10" s="258" t="s">
        <v>2579</v>
      </c>
      <c r="C10" s="261"/>
      <c r="D10" s="259"/>
      <c r="E10" s="63" t="str">
        <f t="shared" si="2"/>
        <v/>
      </c>
      <c r="F10" s="257" t="str">
        <f t="shared" si="0"/>
        <v>否</v>
      </c>
      <c r="G10" s="241" t="str">
        <f t="shared" si="1"/>
        <v>项</v>
      </c>
    </row>
    <row r="11" spans="1:7" ht="36" hidden="1" customHeight="1">
      <c r="A11" s="253" t="s">
        <v>2580</v>
      </c>
      <c r="B11" s="254" t="s">
        <v>2581</v>
      </c>
      <c r="C11" s="256"/>
      <c r="D11" s="259"/>
      <c r="E11" s="63" t="str">
        <f t="shared" si="2"/>
        <v/>
      </c>
      <c r="F11" s="257" t="str">
        <f t="shared" si="0"/>
        <v>否</v>
      </c>
      <c r="G11" s="241" t="str">
        <f t="shared" si="1"/>
        <v>款</v>
      </c>
    </row>
    <row r="12" spans="1:7" ht="36" hidden="1" customHeight="1">
      <c r="A12" s="260" t="s">
        <v>2582</v>
      </c>
      <c r="B12" s="258" t="s">
        <v>2583</v>
      </c>
      <c r="C12" s="259"/>
      <c r="D12" s="259"/>
      <c r="E12" s="63" t="str">
        <f t="shared" si="2"/>
        <v/>
      </c>
      <c r="F12" s="257" t="str">
        <f t="shared" si="0"/>
        <v>否</v>
      </c>
      <c r="G12" s="241" t="str">
        <f t="shared" si="1"/>
        <v>项</v>
      </c>
    </row>
    <row r="13" spans="1:7" ht="36" hidden="1" customHeight="1">
      <c r="A13" s="260" t="s">
        <v>2584</v>
      </c>
      <c r="B13" s="258" t="s">
        <v>2585</v>
      </c>
      <c r="C13" s="259"/>
      <c r="D13" s="259"/>
      <c r="E13" s="63" t="str">
        <f t="shared" si="2"/>
        <v/>
      </c>
      <c r="F13" s="257" t="str">
        <f t="shared" si="0"/>
        <v>否</v>
      </c>
      <c r="G13" s="241" t="str">
        <f t="shared" si="1"/>
        <v>项</v>
      </c>
    </row>
    <row r="14" spans="1:7" ht="36" hidden="1" customHeight="1">
      <c r="A14" s="260" t="s">
        <v>2586</v>
      </c>
      <c r="B14" s="258" t="s">
        <v>2587</v>
      </c>
      <c r="C14" s="259"/>
      <c r="D14" s="259"/>
      <c r="E14" s="63" t="str">
        <f t="shared" si="2"/>
        <v/>
      </c>
      <c r="F14" s="257" t="str">
        <f t="shared" si="0"/>
        <v>否</v>
      </c>
      <c r="G14" s="241" t="str">
        <f t="shared" si="1"/>
        <v>项</v>
      </c>
    </row>
    <row r="15" spans="1:7" ht="36" hidden="1" customHeight="1">
      <c r="A15" s="260" t="s">
        <v>2588</v>
      </c>
      <c r="B15" s="258" t="s">
        <v>2589</v>
      </c>
      <c r="C15" s="259"/>
      <c r="D15" s="259"/>
      <c r="E15" s="63" t="str">
        <f t="shared" si="2"/>
        <v/>
      </c>
      <c r="F15" s="257" t="str">
        <f t="shared" si="0"/>
        <v>否</v>
      </c>
      <c r="G15" s="241" t="str">
        <f t="shared" si="1"/>
        <v>项</v>
      </c>
    </row>
    <row r="16" spans="1:7" ht="36" hidden="1" customHeight="1">
      <c r="A16" s="260" t="s">
        <v>2590</v>
      </c>
      <c r="B16" s="258" t="s">
        <v>2591</v>
      </c>
      <c r="C16" s="259"/>
      <c r="D16" s="259"/>
      <c r="E16" s="63" t="str">
        <f t="shared" si="2"/>
        <v/>
      </c>
      <c r="F16" s="257" t="str">
        <f t="shared" si="0"/>
        <v>否</v>
      </c>
      <c r="G16" s="241" t="str">
        <f t="shared" si="1"/>
        <v>项</v>
      </c>
    </row>
    <row r="17" spans="1:7" ht="36" hidden="1" customHeight="1">
      <c r="A17" s="253" t="s">
        <v>2592</v>
      </c>
      <c r="B17" s="254" t="s">
        <v>2593</v>
      </c>
      <c r="C17" s="256"/>
      <c r="D17" s="259"/>
      <c r="E17" s="63" t="str">
        <f t="shared" si="2"/>
        <v/>
      </c>
      <c r="F17" s="257" t="str">
        <f t="shared" si="0"/>
        <v>否</v>
      </c>
      <c r="G17" s="241" t="str">
        <f t="shared" si="1"/>
        <v>款</v>
      </c>
    </row>
    <row r="18" spans="1:7" ht="36" hidden="1" customHeight="1">
      <c r="A18" s="260" t="s">
        <v>2594</v>
      </c>
      <c r="B18" s="258" t="s">
        <v>2595</v>
      </c>
      <c r="C18" s="259"/>
      <c r="D18" s="259"/>
      <c r="E18" s="63" t="str">
        <f t="shared" si="2"/>
        <v/>
      </c>
      <c r="F18" s="257" t="str">
        <f t="shared" si="0"/>
        <v>否</v>
      </c>
      <c r="G18" s="241" t="str">
        <f t="shared" si="1"/>
        <v>项</v>
      </c>
    </row>
    <row r="19" spans="1:7" ht="36" hidden="1" customHeight="1">
      <c r="A19" s="260" t="s">
        <v>2596</v>
      </c>
      <c r="B19" s="258" t="s">
        <v>2597</v>
      </c>
      <c r="C19" s="259"/>
      <c r="D19" s="259"/>
      <c r="E19" s="63" t="str">
        <f t="shared" si="2"/>
        <v/>
      </c>
      <c r="F19" s="257" t="str">
        <f t="shared" si="0"/>
        <v>否</v>
      </c>
      <c r="G19" s="241" t="str">
        <f t="shared" si="1"/>
        <v>项</v>
      </c>
    </row>
    <row r="20" spans="1:7" ht="36" customHeight="1">
      <c r="A20" s="253" t="s">
        <v>118</v>
      </c>
      <c r="B20" s="254" t="s">
        <v>2598</v>
      </c>
      <c r="C20" s="255">
        <v>96</v>
      </c>
      <c r="D20" s="256">
        <v>110</v>
      </c>
      <c r="E20" s="63">
        <f t="shared" si="2"/>
        <v>0.14599999999999999</v>
      </c>
      <c r="F20" s="257" t="str">
        <f t="shared" si="0"/>
        <v>是</v>
      </c>
      <c r="G20" s="241" t="str">
        <f t="shared" si="1"/>
        <v>类</v>
      </c>
    </row>
    <row r="21" spans="1:7" ht="36" customHeight="1">
      <c r="A21" s="253" t="s">
        <v>2599</v>
      </c>
      <c r="B21" s="254" t="s">
        <v>2600</v>
      </c>
      <c r="C21" s="256">
        <v>96</v>
      </c>
      <c r="D21" s="259">
        <v>110</v>
      </c>
      <c r="E21" s="63">
        <f t="shared" si="2"/>
        <v>0.14599999999999999</v>
      </c>
      <c r="F21" s="257" t="str">
        <f t="shared" si="0"/>
        <v>是</v>
      </c>
      <c r="G21" s="241" t="str">
        <f t="shared" si="1"/>
        <v>款</v>
      </c>
    </row>
    <row r="22" spans="1:7" ht="36" customHeight="1">
      <c r="A22" s="260" t="s">
        <v>2601</v>
      </c>
      <c r="B22" s="258" t="s">
        <v>2602</v>
      </c>
      <c r="C22" s="259">
        <v>35</v>
      </c>
      <c r="D22" s="259">
        <v>50</v>
      </c>
      <c r="E22" s="63">
        <f t="shared" si="2"/>
        <v>0.42899999999999999</v>
      </c>
      <c r="F22" s="257" t="str">
        <f t="shared" si="0"/>
        <v>是</v>
      </c>
      <c r="G22" s="241" t="str">
        <f t="shared" si="1"/>
        <v>项</v>
      </c>
    </row>
    <row r="23" spans="1:7" ht="36" customHeight="1">
      <c r="A23" s="260" t="s">
        <v>2603</v>
      </c>
      <c r="B23" s="258" t="s">
        <v>2604</v>
      </c>
      <c r="C23" s="259">
        <v>61</v>
      </c>
      <c r="D23" s="259">
        <v>60</v>
      </c>
      <c r="E23" s="63">
        <f t="shared" si="2"/>
        <v>-1.6E-2</v>
      </c>
      <c r="F23" s="257" t="str">
        <f t="shared" si="0"/>
        <v>是</v>
      </c>
      <c r="G23" s="241" t="str">
        <f t="shared" si="1"/>
        <v>项</v>
      </c>
    </row>
    <row r="24" spans="1:7" ht="36" hidden="1" customHeight="1">
      <c r="A24" s="260" t="s">
        <v>2605</v>
      </c>
      <c r="B24" s="258" t="s">
        <v>2606</v>
      </c>
      <c r="C24" s="259"/>
      <c r="D24" s="259"/>
      <c r="E24" s="63" t="str">
        <f t="shared" si="2"/>
        <v/>
      </c>
      <c r="F24" s="257" t="str">
        <f t="shared" si="0"/>
        <v>否</v>
      </c>
      <c r="G24" s="241" t="str">
        <f t="shared" si="1"/>
        <v>项</v>
      </c>
    </row>
    <row r="25" spans="1:7" ht="36" hidden="1" customHeight="1">
      <c r="A25" s="253" t="s">
        <v>2607</v>
      </c>
      <c r="B25" s="254" t="s">
        <v>2608</v>
      </c>
      <c r="C25" s="256"/>
      <c r="D25" s="259"/>
      <c r="E25" s="63" t="str">
        <f t="shared" si="2"/>
        <v/>
      </c>
      <c r="F25" s="257" t="str">
        <f t="shared" si="0"/>
        <v>否</v>
      </c>
      <c r="G25" s="241" t="str">
        <f t="shared" si="1"/>
        <v>款</v>
      </c>
    </row>
    <row r="26" spans="1:7" ht="36" hidden="1" customHeight="1">
      <c r="A26" s="260" t="s">
        <v>2609</v>
      </c>
      <c r="B26" s="258" t="s">
        <v>2602</v>
      </c>
      <c r="C26" s="259"/>
      <c r="D26" s="259"/>
      <c r="E26" s="63" t="str">
        <f t="shared" si="2"/>
        <v/>
      </c>
      <c r="F26" s="257" t="str">
        <f t="shared" si="0"/>
        <v>否</v>
      </c>
      <c r="G26" s="241" t="str">
        <f t="shared" si="1"/>
        <v>项</v>
      </c>
    </row>
    <row r="27" spans="1:7" ht="36" hidden="1" customHeight="1">
      <c r="A27" s="260" t="s">
        <v>2610</v>
      </c>
      <c r="B27" s="258" t="s">
        <v>2604</v>
      </c>
      <c r="C27" s="259"/>
      <c r="D27" s="259"/>
      <c r="E27" s="63" t="str">
        <f t="shared" si="2"/>
        <v/>
      </c>
      <c r="F27" s="257" t="str">
        <f t="shared" si="0"/>
        <v>否</v>
      </c>
      <c r="G27" s="241" t="str">
        <f t="shared" si="1"/>
        <v>项</v>
      </c>
    </row>
    <row r="28" spans="1:7" ht="36" hidden="1" customHeight="1">
      <c r="A28" s="260" t="s">
        <v>2611</v>
      </c>
      <c r="B28" s="258" t="s">
        <v>2612</v>
      </c>
      <c r="C28" s="259"/>
      <c r="D28" s="259"/>
      <c r="E28" s="63" t="str">
        <f t="shared" si="2"/>
        <v/>
      </c>
      <c r="F28" s="257" t="str">
        <f t="shared" si="0"/>
        <v>否</v>
      </c>
      <c r="G28" s="241" t="str">
        <f t="shared" si="1"/>
        <v>项</v>
      </c>
    </row>
    <row r="29" spans="1:7" s="236" customFormat="1" ht="36" hidden="1" customHeight="1">
      <c r="A29" s="253" t="s">
        <v>2613</v>
      </c>
      <c r="B29" s="254" t="s">
        <v>2614</v>
      </c>
      <c r="C29" s="256"/>
      <c r="D29" s="259"/>
      <c r="E29" s="63" t="str">
        <f t="shared" si="2"/>
        <v/>
      </c>
      <c r="F29" s="257" t="str">
        <f t="shared" si="0"/>
        <v>否</v>
      </c>
      <c r="G29" s="241" t="str">
        <f t="shared" si="1"/>
        <v>款</v>
      </c>
    </row>
    <row r="30" spans="1:7" ht="36" hidden="1" customHeight="1">
      <c r="A30" s="260" t="s">
        <v>2615</v>
      </c>
      <c r="B30" s="258" t="s">
        <v>2604</v>
      </c>
      <c r="C30" s="259"/>
      <c r="D30" s="259"/>
      <c r="E30" s="63" t="str">
        <f t="shared" si="2"/>
        <v/>
      </c>
      <c r="F30" s="257" t="str">
        <f t="shared" si="0"/>
        <v>否</v>
      </c>
      <c r="G30" s="241" t="str">
        <f t="shared" si="1"/>
        <v>项</v>
      </c>
    </row>
    <row r="31" spans="1:7" ht="36" hidden="1" customHeight="1">
      <c r="A31" s="260" t="s">
        <v>2616</v>
      </c>
      <c r="B31" s="258" t="s">
        <v>2617</v>
      </c>
      <c r="C31" s="259"/>
      <c r="D31" s="259"/>
      <c r="E31" s="63" t="str">
        <f t="shared" si="2"/>
        <v/>
      </c>
      <c r="F31" s="257" t="str">
        <f t="shared" si="0"/>
        <v>否</v>
      </c>
      <c r="G31" s="241" t="str">
        <f t="shared" si="1"/>
        <v>项</v>
      </c>
    </row>
    <row r="32" spans="1:7" ht="36" customHeight="1">
      <c r="A32" s="253" t="s">
        <v>122</v>
      </c>
      <c r="B32" s="254" t="s">
        <v>2618</v>
      </c>
      <c r="C32" s="255"/>
      <c r="D32" s="256"/>
      <c r="E32" s="63" t="str">
        <f t="shared" si="2"/>
        <v/>
      </c>
      <c r="F32" s="257" t="str">
        <f t="shared" si="0"/>
        <v>是</v>
      </c>
      <c r="G32" s="241" t="str">
        <f t="shared" si="1"/>
        <v>类</v>
      </c>
    </row>
    <row r="33" spans="1:7" ht="36" hidden="1" customHeight="1">
      <c r="A33" s="253" t="s">
        <v>2619</v>
      </c>
      <c r="B33" s="254" t="s">
        <v>2620</v>
      </c>
      <c r="C33" s="256"/>
      <c r="D33" s="259"/>
      <c r="E33" s="63" t="str">
        <f t="shared" si="2"/>
        <v/>
      </c>
      <c r="F33" s="257" t="str">
        <f t="shared" si="0"/>
        <v>否</v>
      </c>
      <c r="G33" s="241" t="str">
        <f t="shared" si="1"/>
        <v>款</v>
      </c>
    </row>
    <row r="34" spans="1:7" ht="36" hidden="1" customHeight="1">
      <c r="A34" s="260">
        <v>2116001</v>
      </c>
      <c r="B34" s="258" t="s">
        <v>2621</v>
      </c>
      <c r="C34" s="259"/>
      <c r="D34" s="259"/>
      <c r="E34" s="63" t="str">
        <f t="shared" si="2"/>
        <v/>
      </c>
      <c r="F34" s="257" t="str">
        <f t="shared" si="0"/>
        <v>否</v>
      </c>
      <c r="G34" s="241" t="str">
        <f t="shared" si="1"/>
        <v>项</v>
      </c>
    </row>
    <row r="35" spans="1:7" ht="36" hidden="1" customHeight="1">
      <c r="A35" s="260">
        <v>2116002</v>
      </c>
      <c r="B35" s="258" t="s">
        <v>2622</v>
      </c>
      <c r="C35" s="259"/>
      <c r="D35" s="259"/>
      <c r="E35" s="63" t="str">
        <f t="shared" si="2"/>
        <v/>
      </c>
      <c r="F35" s="257" t="str">
        <f t="shared" si="0"/>
        <v>否</v>
      </c>
      <c r="G35" s="241" t="str">
        <f t="shared" si="1"/>
        <v>项</v>
      </c>
    </row>
    <row r="36" spans="1:7" ht="36" hidden="1" customHeight="1">
      <c r="A36" s="260">
        <v>2116003</v>
      </c>
      <c r="B36" s="258" t="s">
        <v>2623</v>
      </c>
      <c r="C36" s="259"/>
      <c r="D36" s="259"/>
      <c r="E36" s="63" t="str">
        <f t="shared" si="2"/>
        <v/>
      </c>
      <c r="F36" s="257" t="str">
        <f t="shared" si="0"/>
        <v>否</v>
      </c>
      <c r="G36" s="241" t="str">
        <f t="shared" si="1"/>
        <v>项</v>
      </c>
    </row>
    <row r="37" spans="1:7" s="236" customFormat="1" ht="36" hidden="1" customHeight="1">
      <c r="A37" s="260">
        <v>2116099</v>
      </c>
      <c r="B37" s="258" t="s">
        <v>2624</v>
      </c>
      <c r="C37" s="259"/>
      <c r="D37" s="259"/>
      <c r="E37" s="63" t="str">
        <f t="shared" si="2"/>
        <v/>
      </c>
      <c r="F37" s="257" t="str">
        <f t="shared" si="0"/>
        <v>否</v>
      </c>
      <c r="G37" s="241" t="str">
        <f t="shared" si="1"/>
        <v>项</v>
      </c>
    </row>
    <row r="38" spans="1:7" ht="36" hidden="1" customHeight="1">
      <c r="A38" s="253">
        <v>21161</v>
      </c>
      <c r="B38" s="254" t="s">
        <v>2625</v>
      </c>
      <c r="C38" s="256"/>
      <c r="D38" s="259"/>
      <c r="E38" s="63" t="str">
        <f t="shared" si="2"/>
        <v/>
      </c>
      <c r="F38" s="257" t="str">
        <f t="shared" si="0"/>
        <v>否</v>
      </c>
      <c r="G38" s="241" t="str">
        <f t="shared" si="1"/>
        <v>款</v>
      </c>
    </row>
    <row r="39" spans="1:7" ht="36" hidden="1" customHeight="1">
      <c r="A39" s="260">
        <v>2116101</v>
      </c>
      <c r="B39" s="258" t="s">
        <v>2626</v>
      </c>
      <c r="C39" s="259"/>
      <c r="D39" s="259"/>
      <c r="E39" s="63" t="str">
        <f t="shared" si="2"/>
        <v/>
      </c>
      <c r="F39" s="257" t="str">
        <f t="shared" si="0"/>
        <v>否</v>
      </c>
      <c r="G39" s="241" t="str">
        <f t="shared" si="1"/>
        <v>项</v>
      </c>
    </row>
    <row r="40" spans="1:7" ht="36" hidden="1" customHeight="1">
      <c r="A40" s="260">
        <v>2116102</v>
      </c>
      <c r="B40" s="258" t="s">
        <v>2627</v>
      </c>
      <c r="C40" s="259"/>
      <c r="D40" s="259"/>
      <c r="E40" s="63" t="str">
        <f t="shared" si="2"/>
        <v/>
      </c>
      <c r="F40" s="257" t="str">
        <f t="shared" si="0"/>
        <v>否</v>
      </c>
      <c r="G40" s="241" t="str">
        <f t="shared" si="1"/>
        <v>项</v>
      </c>
    </row>
    <row r="41" spans="1:7" ht="36" hidden="1" customHeight="1">
      <c r="A41" s="260">
        <v>2116103</v>
      </c>
      <c r="B41" s="258" t="s">
        <v>2628</v>
      </c>
      <c r="C41" s="259"/>
      <c r="D41" s="259"/>
      <c r="E41" s="63" t="str">
        <f t="shared" si="2"/>
        <v/>
      </c>
      <c r="F41" s="257" t="str">
        <f t="shared" si="0"/>
        <v>否</v>
      </c>
      <c r="G41" s="241" t="str">
        <f t="shared" si="1"/>
        <v>项</v>
      </c>
    </row>
    <row r="42" spans="1:7" ht="36" hidden="1" customHeight="1">
      <c r="A42" s="260">
        <v>2116104</v>
      </c>
      <c r="B42" s="258" t="s">
        <v>2629</v>
      </c>
      <c r="C42" s="259"/>
      <c r="D42" s="259"/>
      <c r="E42" s="63" t="str">
        <f t="shared" si="2"/>
        <v/>
      </c>
      <c r="F42" s="257" t="str">
        <f t="shared" si="0"/>
        <v>否</v>
      </c>
      <c r="G42" s="241" t="str">
        <f t="shared" si="1"/>
        <v>项</v>
      </c>
    </row>
    <row r="43" spans="1:7" ht="36" customHeight="1">
      <c r="A43" s="253" t="s">
        <v>124</v>
      </c>
      <c r="B43" s="254" t="s">
        <v>2630</v>
      </c>
      <c r="C43" s="255">
        <v>106272</v>
      </c>
      <c r="D43" s="256">
        <v>192650</v>
      </c>
      <c r="E43" s="63">
        <f t="shared" si="2"/>
        <v>0.81299999999999994</v>
      </c>
      <c r="F43" s="257" t="str">
        <f t="shared" si="0"/>
        <v>是</v>
      </c>
      <c r="G43" s="241" t="str">
        <f t="shared" si="1"/>
        <v>类</v>
      </c>
    </row>
    <row r="44" spans="1:7" ht="36" customHeight="1">
      <c r="A44" s="253" t="s">
        <v>2631</v>
      </c>
      <c r="B44" s="254" t="s">
        <v>2632</v>
      </c>
      <c r="C44" s="255">
        <v>106272</v>
      </c>
      <c r="D44" s="259">
        <v>192650</v>
      </c>
      <c r="E44" s="63">
        <f t="shared" si="2"/>
        <v>0.81299999999999994</v>
      </c>
      <c r="F44" s="257" t="str">
        <f t="shared" si="0"/>
        <v>是</v>
      </c>
      <c r="G44" s="241" t="str">
        <f t="shared" si="1"/>
        <v>款</v>
      </c>
    </row>
    <row r="45" spans="1:7" ht="36" customHeight="1">
      <c r="A45" s="260" t="s">
        <v>2633</v>
      </c>
      <c r="B45" s="258" t="s">
        <v>2634</v>
      </c>
      <c r="C45" s="259">
        <v>105432</v>
      </c>
      <c r="D45" s="259">
        <v>191810</v>
      </c>
      <c r="E45" s="63">
        <f t="shared" si="2"/>
        <v>0.81899999999999995</v>
      </c>
      <c r="F45" s="257" t="str">
        <f t="shared" si="0"/>
        <v>是</v>
      </c>
      <c r="G45" s="241" t="str">
        <f t="shared" si="1"/>
        <v>项</v>
      </c>
    </row>
    <row r="46" spans="1:7" ht="36" hidden="1" customHeight="1">
      <c r="A46" s="260" t="s">
        <v>2635</v>
      </c>
      <c r="B46" s="258" t="s">
        <v>2636</v>
      </c>
      <c r="C46" s="259">
        <v>0</v>
      </c>
      <c r="D46" s="259"/>
      <c r="E46" s="63" t="str">
        <f t="shared" si="2"/>
        <v/>
      </c>
      <c r="F46" s="257" t="str">
        <f t="shared" si="0"/>
        <v>否</v>
      </c>
      <c r="G46" s="241" t="str">
        <f t="shared" si="1"/>
        <v>项</v>
      </c>
    </row>
    <row r="47" spans="1:7" ht="36" customHeight="1">
      <c r="A47" s="260" t="s">
        <v>2637</v>
      </c>
      <c r="B47" s="258" t="s">
        <v>2638</v>
      </c>
      <c r="C47" s="259">
        <v>600</v>
      </c>
      <c r="D47" s="259">
        <v>600</v>
      </c>
      <c r="E47" s="63">
        <f t="shared" si="2"/>
        <v>0</v>
      </c>
      <c r="F47" s="257" t="str">
        <f t="shared" si="0"/>
        <v>是</v>
      </c>
      <c r="G47" s="241" t="str">
        <f t="shared" si="1"/>
        <v>项</v>
      </c>
    </row>
    <row r="48" spans="1:7" ht="36" hidden="1" customHeight="1">
      <c r="A48" s="260" t="s">
        <v>2639</v>
      </c>
      <c r="B48" s="258" t="s">
        <v>2640</v>
      </c>
      <c r="C48" s="259"/>
      <c r="D48" s="259"/>
      <c r="E48" s="63" t="str">
        <f t="shared" si="2"/>
        <v/>
      </c>
      <c r="F48" s="257" t="str">
        <f t="shared" si="0"/>
        <v>否</v>
      </c>
      <c r="G48" s="241" t="str">
        <f t="shared" si="1"/>
        <v>项</v>
      </c>
    </row>
    <row r="49" spans="1:7" ht="36" hidden="1" customHeight="1">
      <c r="A49" s="260" t="s">
        <v>2641</v>
      </c>
      <c r="B49" s="258" t="s">
        <v>2642</v>
      </c>
      <c r="C49" s="259"/>
      <c r="D49" s="259"/>
      <c r="E49" s="63" t="str">
        <f t="shared" si="2"/>
        <v/>
      </c>
      <c r="F49" s="257" t="str">
        <f t="shared" si="0"/>
        <v>否</v>
      </c>
      <c r="G49" s="241" t="str">
        <f t="shared" si="1"/>
        <v>项</v>
      </c>
    </row>
    <row r="50" spans="1:7" ht="36" customHeight="1">
      <c r="A50" s="260" t="s">
        <v>2643</v>
      </c>
      <c r="B50" s="258" t="s">
        <v>2644</v>
      </c>
      <c r="C50" s="259">
        <v>240</v>
      </c>
      <c r="D50" s="259">
        <v>240</v>
      </c>
      <c r="E50" s="63">
        <f t="shared" si="2"/>
        <v>0</v>
      </c>
      <c r="F50" s="257" t="str">
        <f t="shared" si="0"/>
        <v>是</v>
      </c>
      <c r="G50" s="241" t="str">
        <f t="shared" si="1"/>
        <v>项</v>
      </c>
    </row>
    <row r="51" spans="1:7" ht="36" hidden="1" customHeight="1">
      <c r="A51" s="260" t="s">
        <v>2645</v>
      </c>
      <c r="B51" s="258" t="s">
        <v>2646</v>
      </c>
      <c r="C51" s="259"/>
      <c r="D51" s="259"/>
      <c r="E51" s="63" t="str">
        <f t="shared" si="2"/>
        <v/>
      </c>
      <c r="F51" s="257" t="str">
        <f t="shared" si="0"/>
        <v>否</v>
      </c>
      <c r="G51" s="241" t="str">
        <f t="shared" si="1"/>
        <v>项</v>
      </c>
    </row>
    <row r="52" spans="1:7" ht="36" hidden="1" customHeight="1">
      <c r="A52" s="260" t="s">
        <v>2647</v>
      </c>
      <c r="B52" s="258" t="s">
        <v>2648</v>
      </c>
      <c r="C52" s="259"/>
      <c r="D52" s="259"/>
      <c r="E52" s="63" t="str">
        <f t="shared" si="2"/>
        <v/>
      </c>
      <c r="F52" s="257" t="str">
        <f t="shared" si="0"/>
        <v>否</v>
      </c>
      <c r="G52" s="241" t="str">
        <f t="shared" si="1"/>
        <v>项</v>
      </c>
    </row>
    <row r="53" spans="1:7" ht="36" hidden="1" customHeight="1">
      <c r="A53" s="260" t="s">
        <v>2649</v>
      </c>
      <c r="B53" s="258" t="s">
        <v>2650</v>
      </c>
      <c r="C53" s="259"/>
      <c r="D53" s="259"/>
      <c r="E53" s="63" t="str">
        <f t="shared" si="2"/>
        <v/>
      </c>
      <c r="F53" s="257" t="str">
        <f t="shared" si="0"/>
        <v>否</v>
      </c>
      <c r="G53" s="241" t="str">
        <f t="shared" si="1"/>
        <v>项</v>
      </c>
    </row>
    <row r="54" spans="1:7" ht="36" hidden="1" customHeight="1">
      <c r="A54" s="260" t="s">
        <v>2651</v>
      </c>
      <c r="B54" s="258" t="s">
        <v>2652</v>
      </c>
      <c r="C54" s="259"/>
      <c r="D54" s="259"/>
      <c r="E54" s="63" t="str">
        <f t="shared" si="2"/>
        <v/>
      </c>
      <c r="F54" s="257" t="str">
        <f t="shared" si="0"/>
        <v>否</v>
      </c>
      <c r="G54" s="241" t="str">
        <f t="shared" si="1"/>
        <v>项</v>
      </c>
    </row>
    <row r="55" spans="1:7" ht="36" hidden="1" customHeight="1">
      <c r="A55" s="260" t="s">
        <v>2653</v>
      </c>
      <c r="B55" s="258" t="s">
        <v>2654</v>
      </c>
      <c r="C55" s="259"/>
      <c r="D55" s="259"/>
      <c r="E55" s="63" t="str">
        <f t="shared" si="2"/>
        <v/>
      </c>
      <c r="F55" s="257" t="str">
        <f t="shared" si="0"/>
        <v>否</v>
      </c>
      <c r="G55" s="241" t="str">
        <f t="shared" si="1"/>
        <v>项</v>
      </c>
    </row>
    <row r="56" spans="1:7" ht="36" hidden="1" customHeight="1">
      <c r="A56" s="260" t="s">
        <v>2655</v>
      </c>
      <c r="B56" s="258" t="s">
        <v>2656</v>
      </c>
      <c r="C56" s="261"/>
      <c r="D56" s="259"/>
      <c r="E56" s="63" t="str">
        <f t="shared" si="2"/>
        <v/>
      </c>
      <c r="F56" s="257" t="str">
        <f t="shared" si="0"/>
        <v>否</v>
      </c>
      <c r="G56" s="241" t="str">
        <f t="shared" si="1"/>
        <v>项</v>
      </c>
    </row>
    <row r="57" spans="1:7" ht="36" hidden="1" customHeight="1">
      <c r="A57" s="253" t="s">
        <v>2657</v>
      </c>
      <c r="B57" s="254" t="s">
        <v>2658</v>
      </c>
      <c r="C57" s="256"/>
      <c r="D57" s="259"/>
      <c r="E57" s="63" t="str">
        <f t="shared" si="2"/>
        <v/>
      </c>
      <c r="F57" s="257" t="str">
        <f t="shared" si="0"/>
        <v>否</v>
      </c>
      <c r="G57" s="241" t="str">
        <f t="shared" si="1"/>
        <v>款</v>
      </c>
    </row>
    <row r="58" spans="1:7" ht="36" hidden="1" customHeight="1">
      <c r="A58" s="260" t="s">
        <v>2659</v>
      </c>
      <c r="B58" s="258" t="s">
        <v>2634</v>
      </c>
      <c r="C58" s="259"/>
      <c r="D58" s="259"/>
      <c r="E58" s="63" t="str">
        <f t="shared" si="2"/>
        <v/>
      </c>
      <c r="F58" s="257" t="str">
        <f t="shared" si="0"/>
        <v>否</v>
      </c>
      <c r="G58" s="241" t="str">
        <f t="shared" si="1"/>
        <v>项</v>
      </c>
    </row>
    <row r="59" spans="1:7" ht="36" hidden="1" customHeight="1">
      <c r="A59" s="260" t="s">
        <v>2660</v>
      </c>
      <c r="B59" s="258" t="s">
        <v>2636</v>
      </c>
      <c r="C59" s="259"/>
      <c r="D59" s="259"/>
      <c r="E59" s="63" t="str">
        <f t="shared" si="2"/>
        <v/>
      </c>
      <c r="F59" s="257" t="str">
        <f t="shared" si="0"/>
        <v>否</v>
      </c>
      <c r="G59" s="241" t="str">
        <f t="shared" si="1"/>
        <v>项</v>
      </c>
    </row>
    <row r="60" spans="1:7" ht="36" hidden="1" customHeight="1">
      <c r="A60" s="260" t="s">
        <v>2661</v>
      </c>
      <c r="B60" s="258" t="s">
        <v>2662</v>
      </c>
      <c r="C60" s="259"/>
      <c r="D60" s="259"/>
      <c r="E60" s="63" t="str">
        <f t="shared" si="2"/>
        <v/>
      </c>
      <c r="F60" s="257" t="str">
        <f t="shared" si="0"/>
        <v>否</v>
      </c>
      <c r="G60" s="241" t="str">
        <f t="shared" si="1"/>
        <v>项</v>
      </c>
    </row>
    <row r="61" spans="1:7" ht="36" hidden="1" customHeight="1">
      <c r="A61" s="253" t="s">
        <v>2663</v>
      </c>
      <c r="B61" s="254" t="s">
        <v>2664</v>
      </c>
      <c r="C61" s="256"/>
      <c r="D61" s="259"/>
      <c r="E61" s="63" t="str">
        <f t="shared" si="2"/>
        <v/>
      </c>
      <c r="F61" s="257" t="str">
        <f t="shared" si="0"/>
        <v>否</v>
      </c>
      <c r="G61" s="241" t="str">
        <f t="shared" si="1"/>
        <v>款</v>
      </c>
    </row>
    <row r="62" spans="1:7" ht="36" hidden="1" customHeight="1">
      <c r="A62" s="253" t="s">
        <v>2665</v>
      </c>
      <c r="B62" s="254" t="s">
        <v>2666</v>
      </c>
      <c r="C62" s="256"/>
      <c r="D62" s="259"/>
      <c r="E62" s="63" t="str">
        <f t="shared" si="2"/>
        <v/>
      </c>
      <c r="F62" s="257" t="str">
        <f t="shared" si="0"/>
        <v>否</v>
      </c>
      <c r="G62" s="241" t="str">
        <f t="shared" si="1"/>
        <v>款</v>
      </c>
    </row>
    <row r="63" spans="1:7" ht="36" hidden="1" customHeight="1">
      <c r="A63" s="260" t="s">
        <v>2667</v>
      </c>
      <c r="B63" s="258" t="s">
        <v>2668</v>
      </c>
      <c r="C63" s="259"/>
      <c r="D63" s="259"/>
      <c r="E63" s="63" t="str">
        <f t="shared" si="2"/>
        <v/>
      </c>
      <c r="F63" s="257" t="str">
        <f t="shared" si="0"/>
        <v>否</v>
      </c>
      <c r="G63" s="241" t="str">
        <f t="shared" si="1"/>
        <v>项</v>
      </c>
    </row>
    <row r="64" spans="1:7" ht="36" hidden="1" customHeight="1">
      <c r="A64" s="260" t="s">
        <v>2669</v>
      </c>
      <c r="B64" s="258" t="s">
        <v>2670</v>
      </c>
      <c r="C64" s="259"/>
      <c r="D64" s="259"/>
      <c r="E64" s="63" t="str">
        <f t="shared" si="2"/>
        <v/>
      </c>
      <c r="F64" s="257" t="str">
        <f t="shared" si="0"/>
        <v>否</v>
      </c>
      <c r="G64" s="241" t="str">
        <f t="shared" si="1"/>
        <v>项</v>
      </c>
    </row>
    <row r="65" spans="1:7" ht="36" hidden="1" customHeight="1">
      <c r="A65" s="260" t="s">
        <v>2671</v>
      </c>
      <c r="B65" s="258" t="s">
        <v>2672</v>
      </c>
      <c r="C65" s="259"/>
      <c r="D65" s="259"/>
      <c r="E65" s="63" t="str">
        <f t="shared" si="2"/>
        <v/>
      </c>
      <c r="F65" s="257" t="str">
        <f t="shared" si="0"/>
        <v>否</v>
      </c>
      <c r="G65" s="241" t="str">
        <f t="shared" si="1"/>
        <v>项</v>
      </c>
    </row>
    <row r="66" spans="1:7" ht="36" hidden="1" customHeight="1">
      <c r="A66" s="260" t="s">
        <v>2673</v>
      </c>
      <c r="B66" s="258" t="s">
        <v>2674</v>
      </c>
      <c r="C66" s="259"/>
      <c r="D66" s="259"/>
      <c r="E66" s="63" t="str">
        <f t="shared" si="2"/>
        <v/>
      </c>
      <c r="F66" s="257" t="str">
        <f t="shared" si="0"/>
        <v>否</v>
      </c>
      <c r="G66" s="241" t="str">
        <f t="shared" si="1"/>
        <v>项</v>
      </c>
    </row>
    <row r="67" spans="1:7" ht="36" hidden="1" customHeight="1">
      <c r="A67" s="260" t="s">
        <v>2675</v>
      </c>
      <c r="B67" s="258" t="s">
        <v>2676</v>
      </c>
      <c r="C67" s="259"/>
      <c r="D67" s="259"/>
      <c r="E67" s="63" t="str">
        <f t="shared" si="2"/>
        <v/>
      </c>
      <c r="F67" s="257" t="str">
        <f t="shared" si="0"/>
        <v>否</v>
      </c>
      <c r="G67" s="241" t="str">
        <f t="shared" si="1"/>
        <v>项</v>
      </c>
    </row>
    <row r="68" spans="1:7" ht="36" hidden="1" customHeight="1">
      <c r="A68" s="253" t="s">
        <v>2677</v>
      </c>
      <c r="B68" s="254" t="s">
        <v>2678</v>
      </c>
      <c r="C68" s="256"/>
      <c r="D68" s="259"/>
      <c r="E68" s="63" t="str">
        <f t="shared" si="2"/>
        <v/>
      </c>
      <c r="F68" s="257" t="str">
        <f t="shared" ref="F68:F131" si="3">IF(LEN(A68)=3,"是",IF(B68&lt;&gt;"",IF(SUM(C68:D68)&lt;&gt;0,"是","否"),"是"))</f>
        <v>否</v>
      </c>
      <c r="G68" s="241" t="str">
        <f t="shared" ref="G68:G131" si="4">IF(LEN(A68)=3,"类",IF(LEN(A68)=5,"款","项"))</f>
        <v>款</v>
      </c>
    </row>
    <row r="69" spans="1:7" ht="36" hidden="1" customHeight="1">
      <c r="A69" s="260" t="s">
        <v>2679</v>
      </c>
      <c r="B69" s="258" t="s">
        <v>2680</v>
      </c>
      <c r="C69" s="259"/>
      <c r="D69" s="259"/>
      <c r="E69" s="63" t="str">
        <f t="shared" ref="E69:E132" si="5">IF(C69&gt;0,D69/C69-1,IF(C69&lt;0,-(D69/C69-1),""))</f>
        <v/>
      </c>
      <c r="F69" s="257" t="str">
        <f t="shared" si="3"/>
        <v>否</v>
      </c>
      <c r="G69" s="241" t="str">
        <f t="shared" si="4"/>
        <v>项</v>
      </c>
    </row>
    <row r="70" spans="1:7" ht="36" hidden="1" customHeight="1">
      <c r="A70" s="260" t="s">
        <v>2681</v>
      </c>
      <c r="B70" s="258" t="s">
        <v>2682</v>
      </c>
      <c r="C70" s="259"/>
      <c r="D70" s="259"/>
      <c r="E70" s="63" t="str">
        <f t="shared" si="5"/>
        <v/>
      </c>
      <c r="F70" s="257" t="str">
        <f t="shared" si="3"/>
        <v>否</v>
      </c>
      <c r="G70" s="241" t="str">
        <f t="shared" si="4"/>
        <v>项</v>
      </c>
    </row>
    <row r="71" spans="1:7" ht="36" hidden="1" customHeight="1">
      <c r="A71" s="260" t="s">
        <v>2683</v>
      </c>
      <c r="B71" s="258" t="s">
        <v>2684</v>
      </c>
      <c r="C71" s="259"/>
      <c r="D71" s="259"/>
      <c r="E71" s="63" t="str">
        <f t="shared" si="5"/>
        <v/>
      </c>
      <c r="F71" s="257" t="str">
        <f t="shared" si="3"/>
        <v>否</v>
      </c>
      <c r="G71" s="241" t="str">
        <f t="shared" si="4"/>
        <v>项</v>
      </c>
    </row>
    <row r="72" spans="1:7" ht="36" hidden="1" customHeight="1">
      <c r="A72" s="253" t="s">
        <v>2685</v>
      </c>
      <c r="B72" s="254" t="s">
        <v>2686</v>
      </c>
      <c r="C72" s="256"/>
      <c r="D72" s="259"/>
      <c r="E72" s="63" t="str">
        <f t="shared" si="5"/>
        <v/>
      </c>
      <c r="F72" s="257" t="str">
        <f t="shared" si="3"/>
        <v>否</v>
      </c>
      <c r="G72" s="241" t="str">
        <f t="shared" si="4"/>
        <v>款</v>
      </c>
    </row>
    <row r="73" spans="1:7" ht="36" hidden="1" customHeight="1">
      <c r="A73" s="260" t="s">
        <v>2687</v>
      </c>
      <c r="B73" s="258" t="s">
        <v>2634</v>
      </c>
      <c r="C73" s="259"/>
      <c r="D73" s="259"/>
      <c r="E73" s="63" t="str">
        <f t="shared" si="5"/>
        <v/>
      </c>
      <c r="F73" s="257" t="str">
        <f t="shared" si="3"/>
        <v>否</v>
      </c>
      <c r="G73" s="241" t="str">
        <f t="shared" si="4"/>
        <v>项</v>
      </c>
    </row>
    <row r="74" spans="1:7" ht="36" hidden="1" customHeight="1">
      <c r="A74" s="260" t="s">
        <v>2688</v>
      </c>
      <c r="B74" s="258" t="s">
        <v>2636</v>
      </c>
      <c r="C74" s="259"/>
      <c r="D74" s="259"/>
      <c r="E74" s="63" t="str">
        <f t="shared" si="5"/>
        <v/>
      </c>
      <c r="F74" s="257" t="str">
        <f t="shared" si="3"/>
        <v>否</v>
      </c>
      <c r="G74" s="241" t="str">
        <f t="shared" si="4"/>
        <v>项</v>
      </c>
    </row>
    <row r="75" spans="1:7" ht="36" hidden="1" customHeight="1">
      <c r="A75" s="260" t="s">
        <v>2689</v>
      </c>
      <c r="B75" s="258" t="s">
        <v>2690</v>
      </c>
      <c r="C75" s="259"/>
      <c r="D75" s="259"/>
      <c r="E75" s="63" t="str">
        <f t="shared" si="5"/>
        <v/>
      </c>
      <c r="F75" s="257" t="str">
        <f t="shared" si="3"/>
        <v>否</v>
      </c>
      <c r="G75" s="241" t="str">
        <f t="shared" si="4"/>
        <v>项</v>
      </c>
    </row>
    <row r="76" spans="1:7" ht="36" hidden="1" customHeight="1">
      <c r="A76" s="253" t="s">
        <v>2691</v>
      </c>
      <c r="B76" s="254" t="s">
        <v>2692</v>
      </c>
      <c r="C76" s="256"/>
      <c r="D76" s="259"/>
      <c r="E76" s="63" t="str">
        <f t="shared" si="5"/>
        <v/>
      </c>
      <c r="F76" s="257" t="str">
        <f t="shared" si="3"/>
        <v>否</v>
      </c>
      <c r="G76" s="241" t="str">
        <f t="shared" si="4"/>
        <v>款</v>
      </c>
    </row>
    <row r="77" spans="1:7" ht="36" hidden="1" customHeight="1">
      <c r="A77" s="260" t="s">
        <v>2693</v>
      </c>
      <c r="B77" s="258" t="s">
        <v>2634</v>
      </c>
      <c r="C77" s="259"/>
      <c r="D77" s="259"/>
      <c r="E77" s="63" t="str">
        <f t="shared" si="5"/>
        <v/>
      </c>
      <c r="F77" s="257" t="str">
        <f t="shared" si="3"/>
        <v>否</v>
      </c>
      <c r="G77" s="241" t="str">
        <f t="shared" si="4"/>
        <v>项</v>
      </c>
    </row>
    <row r="78" spans="1:7" ht="36" hidden="1" customHeight="1">
      <c r="A78" s="260" t="s">
        <v>2694</v>
      </c>
      <c r="B78" s="258" t="s">
        <v>2636</v>
      </c>
      <c r="C78" s="259"/>
      <c r="D78" s="259"/>
      <c r="E78" s="63" t="str">
        <f t="shared" si="5"/>
        <v/>
      </c>
      <c r="F78" s="257" t="str">
        <f t="shared" si="3"/>
        <v>否</v>
      </c>
      <c r="G78" s="241" t="str">
        <f t="shared" si="4"/>
        <v>项</v>
      </c>
    </row>
    <row r="79" spans="1:7" ht="36" hidden="1" customHeight="1">
      <c r="A79" s="260" t="s">
        <v>2695</v>
      </c>
      <c r="B79" s="258" t="s">
        <v>2696</v>
      </c>
      <c r="C79" s="259"/>
      <c r="D79" s="259"/>
      <c r="E79" s="63" t="str">
        <f t="shared" si="5"/>
        <v/>
      </c>
      <c r="F79" s="257" t="str">
        <f t="shared" si="3"/>
        <v>否</v>
      </c>
      <c r="G79" s="241" t="str">
        <f t="shared" si="4"/>
        <v>项</v>
      </c>
    </row>
    <row r="80" spans="1:7" ht="36" hidden="1" customHeight="1">
      <c r="A80" s="253" t="s">
        <v>2697</v>
      </c>
      <c r="B80" s="254" t="s">
        <v>2698</v>
      </c>
      <c r="C80" s="256"/>
      <c r="D80" s="259"/>
      <c r="E80" s="63" t="str">
        <f t="shared" si="5"/>
        <v/>
      </c>
      <c r="F80" s="257" t="str">
        <f t="shared" si="3"/>
        <v>否</v>
      </c>
      <c r="G80" s="241" t="str">
        <f t="shared" si="4"/>
        <v>款</v>
      </c>
    </row>
    <row r="81" spans="1:7" ht="36" hidden="1" customHeight="1">
      <c r="A81" s="260" t="s">
        <v>2699</v>
      </c>
      <c r="B81" s="258" t="s">
        <v>2668</v>
      </c>
      <c r="C81" s="259"/>
      <c r="D81" s="259"/>
      <c r="E81" s="63" t="str">
        <f t="shared" si="5"/>
        <v/>
      </c>
      <c r="F81" s="257" t="str">
        <f t="shared" si="3"/>
        <v>否</v>
      </c>
      <c r="G81" s="241" t="str">
        <f t="shared" si="4"/>
        <v>项</v>
      </c>
    </row>
    <row r="82" spans="1:7" ht="36" hidden="1" customHeight="1">
      <c r="A82" s="260" t="s">
        <v>2700</v>
      </c>
      <c r="B82" s="258" t="s">
        <v>2670</v>
      </c>
      <c r="C82" s="259"/>
      <c r="D82" s="259"/>
      <c r="E82" s="63" t="str">
        <f t="shared" si="5"/>
        <v/>
      </c>
      <c r="F82" s="257" t="str">
        <f t="shared" si="3"/>
        <v>否</v>
      </c>
      <c r="G82" s="241" t="str">
        <f t="shared" si="4"/>
        <v>项</v>
      </c>
    </row>
    <row r="83" spans="1:7" ht="36" hidden="1" customHeight="1">
      <c r="A83" s="260" t="s">
        <v>2701</v>
      </c>
      <c r="B83" s="258" t="s">
        <v>2672</v>
      </c>
      <c r="C83" s="259"/>
      <c r="D83" s="259"/>
      <c r="E83" s="63" t="str">
        <f t="shared" si="5"/>
        <v/>
      </c>
      <c r="F83" s="257" t="str">
        <f t="shared" si="3"/>
        <v>否</v>
      </c>
      <c r="G83" s="241" t="str">
        <f t="shared" si="4"/>
        <v>项</v>
      </c>
    </row>
    <row r="84" spans="1:7" ht="36" hidden="1" customHeight="1">
      <c r="A84" s="260" t="s">
        <v>2702</v>
      </c>
      <c r="B84" s="258" t="s">
        <v>2674</v>
      </c>
      <c r="C84" s="259"/>
      <c r="D84" s="259"/>
      <c r="E84" s="63" t="str">
        <f t="shared" si="5"/>
        <v/>
      </c>
      <c r="F84" s="257" t="str">
        <f t="shared" si="3"/>
        <v>否</v>
      </c>
      <c r="G84" s="241" t="str">
        <f t="shared" si="4"/>
        <v>项</v>
      </c>
    </row>
    <row r="85" spans="1:7" ht="36" hidden="1" customHeight="1">
      <c r="A85" s="260" t="s">
        <v>2703</v>
      </c>
      <c r="B85" s="258" t="s">
        <v>2704</v>
      </c>
      <c r="C85" s="259"/>
      <c r="D85" s="259"/>
      <c r="E85" s="63" t="str">
        <f t="shared" si="5"/>
        <v/>
      </c>
      <c r="F85" s="257" t="str">
        <f t="shared" si="3"/>
        <v>否</v>
      </c>
      <c r="G85" s="241" t="str">
        <f t="shared" si="4"/>
        <v>项</v>
      </c>
    </row>
    <row r="86" spans="1:7" ht="36" hidden="1" customHeight="1">
      <c r="A86" s="253" t="s">
        <v>2705</v>
      </c>
      <c r="B86" s="254" t="s">
        <v>2706</v>
      </c>
      <c r="C86" s="256"/>
      <c r="D86" s="259"/>
      <c r="E86" s="63" t="str">
        <f t="shared" si="5"/>
        <v/>
      </c>
      <c r="F86" s="257" t="str">
        <f t="shared" si="3"/>
        <v>否</v>
      </c>
      <c r="G86" s="241" t="str">
        <f t="shared" si="4"/>
        <v>款</v>
      </c>
    </row>
    <row r="87" spans="1:7" ht="36" hidden="1" customHeight="1">
      <c r="A87" s="260" t="s">
        <v>2707</v>
      </c>
      <c r="B87" s="258" t="s">
        <v>2680</v>
      </c>
      <c r="C87" s="259"/>
      <c r="D87" s="259"/>
      <c r="E87" s="63" t="str">
        <f t="shared" si="5"/>
        <v/>
      </c>
      <c r="F87" s="257" t="str">
        <f t="shared" si="3"/>
        <v>否</v>
      </c>
      <c r="G87" s="241" t="str">
        <f t="shared" si="4"/>
        <v>项</v>
      </c>
    </row>
    <row r="88" spans="1:7" ht="36" hidden="1" customHeight="1">
      <c r="A88" s="260" t="s">
        <v>2708</v>
      </c>
      <c r="B88" s="258" t="s">
        <v>2709</v>
      </c>
      <c r="C88" s="259"/>
      <c r="D88" s="259"/>
      <c r="E88" s="63" t="str">
        <f t="shared" si="5"/>
        <v/>
      </c>
      <c r="F88" s="257" t="str">
        <f t="shared" si="3"/>
        <v>否</v>
      </c>
      <c r="G88" s="241" t="str">
        <f t="shared" si="4"/>
        <v>项</v>
      </c>
    </row>
    <row r="89" spans="1:7" ht="36" hidden="1" customHeight="1">
      <c r="A89" s="253" t="s">
        <v>2710</v>
      </c>
      <c r="B89" s="254" t="s">
        <v>2711</v>
      </c>
      <c r="C89" s="256"/>
      <c r="D89" s="259"/>
      <c r="E89" s="63" t="str">
        <f t="shared" si="5"/>
        <v/>
      </c>
      <c r="F89" s="257" t="str">
        <f t="shared" si="3"/>
        <v>否</v>
      </c>
      <c r="G89" s="241" t="str">
        <f t="shared" si="4"/>
        <v>款</v>
      </c>
    </row>
    <row r="90" spans="1:7" ht="36" hidden="1" customHeight="1">
      <c r="A90" s="260" t="s">
        <v>2712</v>
      </c>
      <c r="B90" s="258" t="s">
        <v>2634</v>
      </c>
      <c r="C90" s="259"/>
      <c r="D90" s="259"/>
      <c r="E90" s="63" t="str">
        <f t="shared" si="5"/>
        <v/>
      </c>
      <c r="F90" s="257" t="str">
        <f t="shared" si="3"/>
        <v>否</v>
      </c>
      <c r="G90" s="241" t="str">
        <f t="shared" si="4"/>
        <v>项</v>
      </c>
    </row>
    <row r="91" spans="1:7" ht="36" hidden="1" customHeight="1">
      <c r="A91" s="260" t="s">
        <v>2713</v>
      </c>
      <c r="B91" s="258" t="s">
        <v>2636</v>
      </c>
      <c r="C91" s="259"/>
      <c r="D91" s="259"/>
      <c r="E91" s="63" t="str">
        <f t="shared" si="5"/>
        <v/>
      </c>
      <c r="F91" s="257" t="str">
        <f t="shared" si="3"/>
        <v>否</v>
      </c>
      <c r="G91" s="241" t="str">
        <f t="shared" si="4"/>
        <v>项</v>
      </c>
    </row>
    <row r="92" spans="1:7" ht="36" hidden="1" customHeight="1">
      <c r="A92" s="260" t="s">
        <v>2714</v>
      </c>
      <c r="B92" s="258" t="s">
        <v>2638</v>
      </c>
      <c r="C92" s="259"/>
      <c r="D92" s="259"/>
      <c r="E92" s="63" t="str">
        <f t="shared" si="5"/>
        <v/>
      </c>
      <c r="F92" s="257" t="str">
        <f t="shared" si="3"/>
        <v>否</v>
      </c>
      <c r="G92" s="241" t="str">
        <f t="shared" si="4"/>
        <v>项</v>
      </c>
    </row>
    <row r="93" spans="1:7" ht="36" hidden="1" customHeight="1">
      <c r="A93" s="260" t="s">
        <v>2715</v>
      </c>
      <c r="B93" s="258" t="s">
        <v>2640</v>
      </c>
      <c r="C93" s="259"/>
      <c r="D93" s="259"/>
      <c r="E93" s="63" t="str">
        <f t="shared" si="5"/>
        <v/>
      </c>
      <c r="F93" s="257" t="str">
        <f t="shared" si="3"/>
        <v>否</v>
      </c>
      <c r="G93" s="241" t="str">
        <f t="shared" si="4"/>
        <v>项</v>
      </c>
    </row>
    <row r="94" spans="1:7" ht="36" hidden="1" customHeight="1">
      <c r="A94" s="260" t="s">
        <v>2716</v>
      </c>
      <c r="B94" s="258" t="s">
        <v>2646</v>
      </c>
      <c r="C94" s="259"/>
      <c r="D94" s="259"/>
      <c r="E94" s="63" t="str">
        <f t="shared" si="5"/>
        <v/>
      </c>
      <c r="F94" s="257" t="str">
        <f t="shared" si="3"/>
        <v>否</v>
      </c>
      <c r="G94" s="241" t="str">
        <f t="shared" si="4"/>
        <v>项</v>
      </c>
    </row>
    <row r="95" spans="1:7" ht="36" hidden="1" customHeight="1">
      <c r="A95" s="260" t="s">
        <v>2717</v>
      </c>
      <c r="B95" s="258" t="s">
        <v>2650</v>
      </c>
      <c r="C95" s="259"/>
      <c r="D95" s="259"/>
      <c r="E95" s="63" t="str">
        <f t="shared" si="5"/>
        <v/>
      </c>
      <c r="F95" s="257" t="str">
        <f t="shared" si="3"/>
        <v>否</v>
      </c>
      <c r="G95" s="241" t="str">
        <f t="shared" si="4"/>
        <v>项</v>
      </c>
    </row>
    <row r="96" spans="1:7" ht="36" hidden="1" customHeight="1">
      <c r="A96" s="260" t="s">
        <v>2718</v>
      </c>
      <c r="B96" s="258" t="s">
        <v>2652</v>
      </c>
      <c r="C96" s="259"/>
      <c r="D96" s="259"/>
      <c r="E96" s="63" t="str">
        <f t="shared" si="5"/>
        <v/>
      </c>
      <c r="F96" s="257" t="str">
        <f t="shared" si="3"/>
        <v>否</v>
      </c>
      <c r="G96" s="241" t="str">
        <f t="shared" si="4"/>
        <v>项</v>
      </c>
    </row>
    <row r="97" spans="1:7" ht="36" hidden="1" customHeight="1">
      <c r="A97" s="260" t="s">
        <v>2719</v>
      </c>
      <c r="B97" s="258" t="s">
        <v>2720</v>
      </c>
      <c r="C97" s="259"/>
      <c r="D97" s="259"/>
      <c r="E97" s="63" t="str">
        <f t="shared" si="5"/>
        <v/>
      </c>
      <c r="F97" s="257" t="str">
        <f t="shared" si="3"/>
        <v>否</v>
      </c>
      <c r="G97" s="241" t="str">
        <f t="shared" si="4"/>
        <v>项</v>
      </c>
    </row>
    <row r="98" spans="1:7" ht="36" customHeight="1">
      <c r="A98" s="253" t="s">
        <v>126</v>
      </c>
      <c r="B98" s="254" t="s">
        <v>2721</v>
      </c>
      <c r="C98" s="255">
        <v>73</v>
      </c>
      <c r="D98" s="256">
        <v>100</v>
      </c>
      <c r="E98" s="63">
        <f t="shared" si="5"/>
        <v>0.37</v>
      </c>
      <c r="F98" s="257" t="str">
        <f t="shared" si="3"/>
        <v>是</v>
      </c>
      <c r="G98" s="241" t="str">
        <f t="shared" si="4"/>
        <v>类</v>
      </c>
    </row>
    <row r="99" spans="1:7" ht="36" customHeight="1">
      <c r="A99" s="253" t="s">
        <v>2722</v>
      </c>
      <c r="B99" s="254" t="s">
        <v>2723</v>
      </c>
      <c r="C99" s="255">
        <v>73</v>
      </c>
      <c r="D99" s="259">
        <v>100</v>
      </c>
      <c r="E99" s="63">
        <f t="shared" si="5"/>
        <v>0.37</v>
      </c>
      <c r="F99" s="257" t="str">
        <f t="shared" si="3"/>
        <v>是</v>
      </c>
      <c r="G99" s="241" t="str">
        <f t="shared" si="4"/>
        <v>款</v>
      </c>
    </row>
    <row r="100" spans="1:7" ht="36" hidden="1" customHeight="1">
      <c r="A100" s="260" t="s">
        <v>2724</v>
      </c>
      <c r="B100" s="258" t="s">
        <v>2604</v>
      </c>
      <c r="C100" s="259"/>
      <c r="D100" s="259"/>
      <c r="E100" s="63" t="str">
        <f t="shared" si="5"/>
        <v/>
      </c>
      <c r="F100" s="257" t="str">
        <f t="shared" si="3"/>
        <v>否</v>
      </c>
      <c r="G100" s="241" t="str">
        <f t="shared" si="4"/>
        <v>项</v>
      </c>
    </row>
    <row r="101" spans="1:7" ht="36" hidden="1" customHeight="1">
      <c r="A101" s="260" t="s">
        <v>2725</v>
      </c>
      <c r="B101" s="258" t="s">
        <v>2726</v>
      </c>
      <c r="C101" s="259"/>
      <c r="D101" s="259"/>
      <c r="E101" s="63" t="str">
        <f t="shared" si="5"/>
        <v/>
      </c>
      <c r="F101" s="257" t="str">
        <f t="shared" si="3"/>
        <v>否</v>
      </c>
      <c r="G101" s="241" t="str">
        <f t="shared" si="4"/>
        <v>项</v>
      </c>
    </row>
    <row r="102" spans="1:7" ht="36" hidden="1" customHeight="1">
      <c r="A102" s="260" t="s">
        <v>2727</v>
      </c>
      <c r="B102" s="258" t="s">
        <v>2728</v>
      </c>
      <c r="C102" s="259"/>
      <c r="D102" s="259"/>
      <c r="E102" s="63" t="str">
        <f t="shared" si="5"/>
        <v/>
      </c>
      <c r="F102" s="257" t="str">
        <f t="shared" si="3"/>
        <v>否</v>
      </c>
      <c r="G102" s="241" t="str">
        <f t="shared" si="4"/>
        <v>项</v>
      </c>
    </row>
    <row r="103" spans="1:7" ht="36" customHeight="1">
      <c r="A103" s="260" t="s">
        <v>2729</v>
      </c>
      <c r="B103" s="258" t="s">
        <v>2730</v>
      </c>
      <c r="C103" s="261">
        <v>73</v>
      </c>
      <c r="D103" s="259">
        <v>100</v>
      </c>
      <c r="E103" s="63">
        <f t="shared" si="5"/>
        <v>0.37</v>
      </c>
      <c r="F103" s="257" t="str">
        <f t="shared" si="3"/>
        <v>是</v>
      </c>
      <c r="G103" s="241" t="str">
        <f t="shared" si="4"/>
        <v>项</v>
      </c>
    </row>
    <row r="104" spans="1:7" ht="36" hidden="1" customHeight="1">
      <c r="A104" s="253" t="s">
        <v>2731</v>
      </c>
      <c r="B104" s="254" t="s">
        <v>2732</v>
      </c>
      <c r="C104" s="256"/>
      <c r="D104" s="259"/>
      <c r="E104" s="63" t="str">
        <f t="shared" si="5"/>
        <v/>
      </c>
      <c r="F104" s="257" t="str">
        <f t="shared" si="3"/>
        <v>否</v>
      </c>
      <c r="G104" s="241" t="str">
        <f t="shared" si="4"/>
        <v>款</v>
      </c>
    </row>
    <row r="105" spans="1:7" ht="36" hidden="1" customHeight="1">
      <c r="A105" s="260" t="s">
        <v>2733</v>
      </c>
      <c r="B105" s="258" t="s">
        <v>2604</v>
      </c>
      <c r="C105" s="259"/>
      <c r="D105" s="259"/>
      <c r="E105" s="63" t="str">
        <f t="shared" si="5"/>
        <v/>
      </c>
      <c r="F105" s="257" t="str">
        <f t="shared" si="3"/>
        <v>否</v>
      </c>
      <c r="G105" s="241" t="str">
        <f t="shared" si="4"/>
        <v>项</v>
      </c>
    </row>
    <row r="106" spans="1:7" ht="36" hidden="1" customHeight="1">
      <c r="A106" s="260" t="s">
        <v>2734</v>
      </c>
      <c r="B106" s="258" t="s">
        <v>2726</v>
      </c>
      <c r="C106" s="259"/>
      <c r="D106" s="259"/>
      <c r="E106" s="63" t="str">
        <f t="shared" si="5"/>
        <v/>
      </c>
      <c r="F106" s="257" t="str">
        <f t="shared" si="3"/>
        <v>否</v>
      </c>
      <c r="G106" s="241" t="str">
        <f t="shared" si="4"/>
        <v>项</v>
      </c>
    </row>
    <row r="107" spans="1:7" ht="36" hidden="1" customHeight="1">
      <c r="A107" s="260" t="s">
        <v>2735</v>
      </c>
      <c r="B107" s="258" t="s">
        <v>2736</v>
      </c>
      <c r="C107" s="259"/>
      <c r="D107" s="259"/>
      <c r="E107" s="63" t="str">
        <f t="shared" si="5"/>
        <v/>
      </c>
      <c r="F107" s="257" t="str">
        <f t="shared" si="3"/>
        <v>否</v>
      </c>
      <c r="G107" s="241" t="str">
        <f t="shared" si="4"/>
        <v>项</v>
      </c>
    </row>
    <row r="108" spans="1:7" ht="36" hidden="1" customHeight="1">
      <c r="A108" s="260" t="s">
        <v>2737</v>
      </c>
      <c r="B108" s="258" t="s">
        <v>2738</v>
      </c>
      <c r="C108" s="259"/>
      <c r="D108" s="259"/>
      <c r="E108" s="63" t="str">
        <f t="shared" si="5"/>
        <v/>
      </c>
      <c r="F108" s="257" t="str">
        <f t="shared" si="3"/>
        <v>否</v>
      </c>
      <c r="G108" s="241" t="str">
        <f t="shared" si="4"/>
        <v>项</v>
      </c>
    </row>
    <row r="109" spans="1:7" ht="36" hidden="1" customHeight="1">
      <c r="A109" s="253" t="s">
        <v>2739</v>
      </c>
      <c r="B109" s="254" t="s">
        <v>2740</v>
      </c>
      <c r="C109" s="255"/>
      <c r="D109" s="259"/>
      <c r="E109" s="63" t="str">
        <f t="shared" si="5"/>
        <v/>
      </c>
      <c r="F109" s="257" t="str">
        <f t="shared" si="3"/>
        <v>否</v>
      </c>
      <c r="G109" s="241" t="str">
        <f t="shared" si="4"/>
        <v>款</v>
      </c>
    </row>
    <row r="110" spans="1:7" ht="36" hidden="1" customHeight="1">
      <c r="A110" s="260" t="s">
        <v>2741</v>
      </c>
      <c r="B110" s="258" t="s">
        <v>2742</v>
      </c>
      <c r="C110" s="259"/>
      <c r="D110" s="259"/>
      <c r="E110" s="63" t="str">
        <f t="shared" si="5"/>
        <v/>
      </c>
      <c r="F110" s="257" t="str">
        <f t="shared" si="3"/>
        <v>否</v>
      </c>
      <c r="G110" s="241" t="str">
        <f t="shared" si="4"/>
        <v>项</v>
      </c>
    </row>
    <row r="111" spans="1:7" ht="36" hidden="1" customHeight="1">
      <c r="A111" s="260" t="s">
        <v>2743</v>
      </c>
      <c r="B111" s="258" t="s">
        <v>2744</v>
      </c>
      <c r="C111" s="259"/>
      <c r="D111" s="259"/>
      <c r="E111" s="63" t="str">
        <f t="shared" si="5"/>
        <v/>
      </c>
      <c r="F111" s="257" t="str">
        <f t="shared" si="3"/>
        <v>否</v>
      </c>
      <c r="G111" s="241" t="str">
        <f t="shared" si="4"/>
        <v>项</v>
      </c>
    </row>
    <row r="112" spans="1:7" ht="36" hidden="1" customHeight="1">
      <c r="A112" s="260" t="s">
        <v>2745</v>
      </c>
      <c r="B112" s="258" t="s">
        <v>2746</v>
      </c>
      <c r="C112" s="259"/>
      <c r="D112" s="259"/>
      <c r="E112" s="63" t="str">
        <f t="shared" si="5"/>
        <v/>
      </c>
      <c r="F112" s="257" t="str">
        <f t="shared" si="3"/>
        <v>否</v>
      </c>
      <c r="G112" s="241" t="str">
        <f t="shared" si="4"/>
        <v>项</v>
      </c>
    </row>
    <row r="113" spans="1:7" ht="36" hidden="1" customHeight="1">
      <c r="A113" s="260" t="s">
        <v>2747</v>
      </c>
      <c r="B113" s="258" t="s">
        <v>2748</v>
      </c>
      <c r="C113" s="261"/>
      <c r="D113" s="259"/>
      <c r="E113" s="63" t="str">
        <f t="shared" si="5"/>
        <v/>
      </c>
      <c r="F113" s="257" t="str">
        <f t="shared" si="3"/>
        <v>否</v>
      </c>
      <c r="G113" s="241" t="str">
        <f t="shared" si="4"/>
        <v>项</v>
      </c>
    </row>
    <row r="114" spans="1:7" ht="36" hidden="1" customHeight="1">
      <c r="A114" s="262">
        <v>21370</v>
      </c>
      <c r="B114" s="254" t="s">
        <v>2749</v>
      </c>
      <c r="C114" s="256"/>
      <c r="D114" s="259"/>
      <c r="E114" s="63" t="str">
        <f t="shared" si="5"/>
        <v/>
      </c>
      <c r="F114" s="257" t="str">
        <f t="shared" si="3"/>
        <v>否</v>
      </c>
      <c r="G114" s="241" t="str">
        <f t="shared" si="4"/>
        <v>款</v>
      </c>
    </row>
    <row r="115" spans="1:7" ht="36" hidden="1" customHeight="1">
      <c r="A115" s="263">
        <v>2137001</v>
      </c>
      <c r="B115" s="258" t="s">
        <v>2604</v>
      </c>
      <c r="C115" s="259"/>
      <c r="D115" s="259"/>
      <c r="E115" s="63" t="str">
        <f t="shared" si="5"/>
        <v/>
      </c>
      <c r="F115" s="257" t="str">
        <f t="shared" si="3"/>
        <v>否</v>
      </c>
      <c r="G115" s="241" t="str">
        <f t="shared" si="4"/>
        <v>项</v>
      </c>
    </row>
    <row r="116" spans="1:7" ht="36" hidden="1" customHeight="1">
      <c r="A116" s="263">
        <v>2137099</v>
      </c>
      <c r="B116" s="258" t="s">
        <v>2750</v>
      </c>
      <c r="C116" s="259"/>
      <c r="D116" s="259"/>
      <c r="E116" s="63" t="str">
        <f t="shared" si="5"/>
        <v/>
      </c>
      <c r="F116" s="257" t="str">
        <f t="shared" si="3"/>
        <v>否</v>
      </c>
      <c r="G116" s="241" t="str">
        <f t="shared" si="4"/>
        <v>项</v>
      </c>
    </row>
    <row r="117" spans="1:7" ht="36" hidden="1" customHeight="1">
      <c r="A117" s="262">
        <v>21371</v>
      </c>
      <c r="B117" s="254" t="s">
        <v>2751</v>
      </c>
      <c r="C117" s="256"/>
      <c r="D117" s="259"/>
      <c r="E117" s="63" t="str">
        <f t="shared" si="5"/>
        <v/>
      </c>
      <c r="F117" s="257" t="str">
        <f t="shared" si="3"/>
        <v>否</v>
      </c>
      <c r="G117" s="241" t="str">
        <f t="shared" si="4"/>
        <v>款</v>
      </c>
    </row>
    <row r="118" spans="1:7" ht="36" hidden="1" customHeight="1">
      <c r="A118" s="263">
        <v>2137101</v>
      </c>
      <c r="B118" s="258" t="s">
        <v>2742</v>
      </c>
      <c r="C118" s="259"/>
      <c r="D118" s="259"/>
      <c r="E118" s="63" t="str">
        <f t="shared" si="5"/>
        <v/>
      </c>
      <c r="F118" s="257" t="str">
        <f t="shared" si="3"/>
        <v>否</v>
      </c>
      <c r="G118" s="241" t="str">
        <f t="shared" si="4"/>
        <v>项</v>
      </c>
    </row>
    <row r="119" spans="1:7" ht="36" hidden="1" customHeight="1">
      <c r="A119" s="263">
        <v>2137102</v>
      </c>
      <c r="B119" s="258" t="s">
        <v>2752</v>
      </c>
      <c r="C119" s="259"/>
      <c r="D119" s="259"/>
      <c r="E119" s="63" t="str">
        <f t="shared" si="5"/>
        <v/>
      </c>
      <c r="F119" s="257" t="str">
        <f t="shared" si="3"/>
        <v>否</v>
      </c>
      <c r="G119" s="241" t="str">
        <f t="shared" si="4"/>
        <v>项</v>
      </c>
    </row>
    <row r="120" spans="1:7" ht="36" hidden="1" customHeight="1">
      <c r="A120" s="263">
        <v>2137103</v>
      </c>
      <c r="B120" s="258" t="s">
        <v>2746</v>
      </c>
      <c r="C120" s="259"/>
      <c r="D120" s="259"/>
      <c r="E120" s="63" t="str">
        <f t="shared" si="5"/>
        <v/>
      </c>
      <c r="F120" s="257" t="str">
        <f t="shared" si="3"/>
        <v>否</v>
      </c>
      <c r="G120" s="241" t="str">
        <f t="shared" si="4"/>
        <v>项</v>
      </c>
    </row>
    <row r="121" spans="1:7" ht="36" hidden="1" customHeight="1">
      <c r="A121" s="263">
        <v>2137199</v>
      </c>
      <c r="B121" s="258" t="s">
        <v>2753</v>
      </c>
      <c r="C121" s="259"/>
      <c r="D121" s="259"/>
      <c r="E121" s="63" t="str">
        <f t="shared" si="5"/>
        <v/>
      </c>
      <c r="F121" s="257" t="str">
        <f t="shared" si="3"/>
        <v>否</v>
      </c>
      <c r="G121" s="241" t="str">
        <f t="shared" si="4"/>
        <v>项</v>
      </c>
    </row>
    <row r="122" spans="1:7" ht="36" customHeight="1">
      <c r="A122" s="253" t="s">
        <v>128</v>
      </c>
      <c r="B122" s="254" t="s">
        <v>2754</v>
      </c>
      <c r="C122" s="255"/>
      <c r="D122" s="256"/>
      <c r="E122" s="63" t="str">
        <f t="shared" si="5"/>
        <v/>
      </c>
      <c r="F122" s="257" t="str">
        <f t="shared" si="3"/>
        <v>是</v>
      </c>
      <c r="G122" s="241" t="str">
        <f t="shared" si="4"/>
        <v>类</v>
      </c>
    </row>
    <row r="123" spans="1:7" ht="36" hidden="1" customHeight="1">
      <c r="A123" s="253" t="s">
        <v>2755</v>
      </c>
      <c r="B123" s="254" t="s">
        <v>2756</v>
      </c>
      <c r="C123" s="256"/>
      <c r="D123" s="259"/>
      <c r="E123" s="63" t="str">
        <f t="shared" si="5"/>
        <v/>
      </c>
      <c r="F123" s="257" t="str">
        <f t="shared" si="3"/>
        <v>否</v>
      </c>
      <c r="G123" s="241" t="str">
        <f t="shared" si="4"/>
        <v>款</v>
      </c>
    </row>
    <row r="124" spans="1:7" ht="36" hidden="1" customHeight="1">
      <c r="A124" s="260" t="s">
        <v>2757</v>
      </c>
      <c r="B124" s="258" t="s">
        <v>2758</v>
      </c>
      <c r="C124" s="259"/>
      <c r="D124" s="259"/>
      <c r="E124" s="63" t="str">
        <f t="shared" si="5"/>
        <v/>
      </c>
      <c r="F124" s="257" t="str">
        <f t="shared" si="3"/>
        <v>否</v>
      </c>
      <c r="G124" s="241" t="str">
        <f t="shared" si="4"/>
        <v>项</v>
      </c>
    </row>
    <row r="125" spans="1:7" ht="36" hidden="1" customHeight="1">
      <c r="A125" s="260" t="s">
        <v>2759</v>
      </c>
      <c r="B125" s="258" t="s">
        <v>2760</v>
      </c>
      <c r="C125" s="259"/>
      <c r="D125" s="259"/>
      <c r="E125" s="63" t="str">
        <f t="shared" si="5"/>
        <v/>
      </c>
      <c r="F125" s="257" t="str">
        <f t="shared" si="3"/>
        <v>否</v>
      </c>
      <c r="G125" s="241" t="str">
        <f t="shared" si="4"/>
        <v>项</v>
      </c>
    </row>
    <row r="126" spans="1:7" ht="36" hidden="1" customHeight="1">
      <c r="A126" s="260" t="s">
        <v>2761</v>
      </c>
      <c r="B126" s="258" t="s">
        <v>2762</v>
      </c>
      <c r="C126" s="259"/>
      <c r="D126" s="259"/>
      <c r="E126" s="63" t="str">
        <f t="shared" si="5"/>
        <v/>
      </c>
      <c r="F126" s="257" t="str">
        <f t="shared" si="3"/>
        <v>否</v>
      </c>
      <c r="G126" s="241" t="str">
        <f t="shared" si="4"/>
        <v>项</v>
      </c>
    </row>
    <row r="127" spans="1:7" ht="36" hidden="1" customHeight="1">
      <c r="A127" s="260" t="s">
        <v>2763</v>
      </c>
      <c r="B127" s="258" t="s">
        <v>2764</v>
      </c>
      <c r="C127" s="259"/>
      <c r="D127" s="259"/>
      <c r="E127" s="63" t="str">
        <f t="shared" si="5"/>
        <v/>
      </c>
      <c r="F127" s="257" t="str">
        <f t="shared" si="3"/>
        <v>否</v>
      </c>
      <c r="G127" s="241" t="str">
        <f t="shared" si="4"/>
        <v>项</v>
      </c>
    </row>
    <row r="128" spans="1:7" ht="36" hidden="1" customHeight="1">
      <c r="A128" s="253" t="s">
        <v>2765</v>
      </c>
      <c r="B128" s="254" t="s">
        <v>2766</v>
      </c>
      <c r="C128" s="255"/>
      <c r="D128" s="259"/>
      <c r="E128" s="63" t="str">
        <f t="shared" si="5"/>
        <v/>
      </c>
      <c r="F128" s="257" t="str">
        <f t="shared" si="3"/>
        <v>否</v>
      </c>
      <c r="G128" s="241" t="str">
        <f t="shared" si="4"/>
        <v>款</v>
      </c>
    </row>
    <row r="129" spans="1:7" ht="36" hidden="1" customHeight="1">
      <c r="A129" s="260" t="s">
        <v>2767</v>
      </c>
      <c r="B129" s="258" t="s">
        <v>2762</v>
      </c>
      <c r="C129" s="259"/>
      <c r="D129" s="259"/>
      <c r="E129" s="63" t="str">
        <f t="shared" si="5"/>
        <v/>
      </c>
      <c r="F129" s="257" t="str">
        <f t="shared" si="3"/>
        <v>否</v>
      </c>
      <c r="G129" s="241" t="str">
        <f t="shared" si="4"/>
        <v>项</v>
      </c>
    </row>
    <row r="130" spans="1:7" ht="36" hidden="1" customHeight="1">
      <c r="A130" s="260" t="s">
        <v>2768</v>
      </c>
      <c r="B130" s="258" t="s">
        <v>2769</v>
      </c>
      <c r="C130" s="259"/>
      <c r="D130" s="259"/>
      <c r="E130" s="63" t="str">
        <f t="shared" si="5"/>
        <v/>
      </c>
      <c r="F130" s="257" t="str">
        <f t="shared" si="3"/>
        <v>否</v>
      </c>
      <c r="G130" s="241" t="str">
        <f t="shared" si="4"/>
        <v>项</v>
      </c>
    </row>
    <row r="131" spans="1:7" ht="36" hidden="1" customHeight="1">
      <c r="A131" s="260" t="s">
        <v>2770</v>
      </c>
      <c r="B131" s="258" t="s">
        <v>2771</v>
      </c>
      <c r="C131" s="259"/>
      <c r="D131" s="259"/>
      <c r="E131" s="63" t="str">
        <f t="shared" si="5"/>
        <v/>
      </c>
      <c r="F131" s="257" t="str">
        <f t="shared" si="3"/>
        <v>否</v>
      </c>
      <c r="G131" s="241" t="str">
        <f t="shared" si="4"/>
        <v>项</v>
      </c>
    </row>
    <row r="132" spans="1:7" ht="36" hidden="1" customHeight="1">
      <c r="A132" s="260" t="s">
        <v>2772</v>
      </c>
      <c r="B132" s="258" t="s">
        <v>2773</v>
      </c>
      <c r="C132" s="261"/>
      <c r="D132" s="259"/>
      <c r="E132" s="63" t="str">
        <f t="shared" si="5"/>
        <v/>
      </c>
      <c r="F132" s="257" t="str">
        <f t="shared" ref="F132:F195" si="6">IF(LEN(A132)=3,"是",IF(B132&lt;&gt;"",IF(SUM(C132:D132)&lt;&gt;0,"是","否"),"是"))</f>
        <v>否</v>
      </c>
      <c r="G132" s="241" t="str">
        <f t="shared" ref="G132:G195" si="7">IF(LEN(A132)=3,"类",IF(LEN(A132)=5,"款","项"))</f>
        <v>项</v>
      </c>
    </row>
    <row r="133" spans="1:7" ht="36" hidden="1" customHeight="1">
      <c r="A133" s="253" t="s">
        <v>2774</v>
      </c>
      <c r="B133" s="254" t="s">
        <v>2775</v>
      </c>
      <c r="C133" s="255"/>
      <c r="D133" s="259"/>
      <c r="E133" s="63" t="str">
        <f t="shared" ref="E133:E196" si="8">IF(C133&gt;0,D133/C133-1,IF(C133&lt;0,-(D133/C133-1),""))</f>
        <v/>
      </c>
      <c r="F133" s="257" t="str">
        <f t="shared" si="6"/>
        <v>否</v>
      </c>
      <c r="G133" s="241" t="str">
        <f t="shared" si="7"/>
        <v>款</v>
      </c>
    </row>
    <row r="134" spans="1:7" ht="36" hidden="1" customHeight="1">
      <c r="A134" s="260" t="s">
        <v>2776</v>
      </c>
      <c r="B134" s="258" t="s">
        <v>2777</v>
      </c>
      <c r="C134" s="259"/>
      <c r="D134" s="259"/>
      <c r="E134" s="63" t="str">
        <f t="shared" si="8"/>
        <v/>
      </c>
      <c r="F134" s="257" t="str">
        <f t="shared" si="6"/>
        <v>否</v>
      </c>
      <c r="G134" s="241" t="str">
        <f t="shared" si="7"/>
        <v>项</v>
      </c>
    </row>
    <row r="135" spans="1:7" ht="36" hidden="1" customHeight="1">
      <c r="A135" s="260" t="s">
        <v>2778</v>
      </c>
      <c r="B135" s="258" t="s">
        <v>2779</v>
      </c>
      <c r="C135" s="261"/>
      <c r="D135" s="259"/>
      <c r="E135" s="63" t="str">
        <f t="shared" si="8"/>
        <v/>
      </c>
      <c r="F135" s="257" t="str">
        <f t="shared" si="6"/>
        <v>否</v>
      </c>
      <c r="G135" s="241" t="str">
        <f t="shared" si="7"/>
        <v>项</v>
      </c>
    </row>
    <row r="136" spans="1:7" ht="36" hidden="1" customHeight="1">
      <c r="A136" s="260" t="s">
        <v>2780</v>
      </c>
      <c r="B136" s="258" t="s">
        <v>2781</v>
      </c>
      <c r="C136" s="261"/>
      <c r="D136" s="259"/>
      <c r="E136" s="63" t="str">
        <f t="shared" si="8"/>
        <v/>
      </c>
      <c r="F136" s="257" t="str">
        <f t="shared" si="6"/>
        <v>否</v>
      </c>
      <c r="G136" s="241" t="str">
        <f t="shared" si="7"/>
        <v>项</v>
      </c>
    </row>
    <row r="137" spans="1:7" ht="36" hidden="1" customHeight="1">
      <c r="A137" s="260" t="s">
        <v>2782</v>
      </c>
      <c r="B137" s="258" t="s">
        <v>2783</v>
      </c>
      <c r="C137" s="259"/>
      <c r="D137" s="259"/>
      <c r="E137" s="63" t="str">
        <f t="shared" si="8"/>
        <v/>
      </c>
      <c r="F137" s="257" t="str">
        <f t="shared" si="6"/>
        <v>否</v>
      </c>
      <c r="G137" s="241" t="str">
        <f t="shared" si="7"/>
        <v>项</v>
      </c>
    </row>
    <row r="138" spans="1:7" ht="36" hidden="1" customHeight="1">
      <c r="A138" s="253" t="s">
        <v>2784</v>
      </c>
      <c r="B138" s="254" t="s">
        <v>2785</v>
      </c>
      <c r="C138" s="256"/>
      <c r="D138" s="259"/>
      <c r="E138" s="63" t="str">
        <f t="shared" si="8"/>
        <v/>
      </c>
      <c r="F138" s="257" t="str">
        <f t="shared" si="6"/>
        <v>否</v>
      </c>
      <c r="G138" s="241" t="str">
        <f t="shared" si="7"/>
        <v>款</v>
      </c>
    </row>
    <row r="139" spans="1:7" ht="36" hidden="1" customHeight="1">
      <c r="A139" s="260" t="s">
        <v>2786</v>
      </c>
      <c r="B139" s="258" t="s">
        <v>2787</v>
      </c>
      <c r="C139" s="259"/>
      <c r="D139" s="259"/>
      <c r="E139" s="63" t="str">
        <f t="shared" si="8"/>
        <v/>
      </c>
      <c r="F139" s="257" t="str">
        <f t="shared" si="6"/>
        <v>否</v>
      </c>
      <c r="G139" s="241" t="str">
        <f t="shared" si="7"/>
        <v>项</v>
      </c>
    </row>
    <row r="140" spans="1:7" ht="36" hidden="1" customHeight="1">
      <c r="A140" s="260" t="s">
        <v>2788</v>
      </c>
      <c r="B140" s="258" t="s">
        <v>2789</v>
      </c>
      <c r="C140" s="259"/>
      <c r="D140" s="259"/>
      <c r="E140" s="63" t="str">
        <f t="shared" si="8"/>
        <v/>
      </c>
      <c r="F140" s="257" t="str">
        <f t="shared" si="6"/>
        <v>否</v>
      </c>
      <c r="G140" s="241" t="str">
        <f t="shared" si="7"/>
        <v>项</v>
      </c>
    </row>
    <row r="141" spans="1:7" ht="36" hidden="1" customHeight="1">
      <c r="A141" s="260" t="s">
        <v>2790</v>
      </c>
      <c r="B141" s="258" t="s">
        <v>2791</v>
      </c>
      <c r="C141" s="259"/>
      <c r="D141" s="259"/>
      <c r="E141" s="63" t="str">
        <f t="shared" si="8"/>
        <v/>
      </c>
      <c r="F141" s="257" t="str">
        <f t="shared" si="6"/>
        <v>否</v>
      </c>
      <c r="G141" s="241" t="str">
        <f t="shared" si="7"/>
        <v>项</v>
      </c>
    </row>
    <row r="142" spans="1:7" ht="36" hidden="1" customHeight="1">
      <c r="A142" s="260" t="s">
        <v>2792</v>
      </c>
      <c r="B142" s="258" t="s">
        <v>2793</v>
      </c>
      <c r="C142" s="259"/>
      <c r="D142" s="259"/>
      <c r="E142" s="63" t="str">
        <f t="shared" si="8"/>
        <v/>
      </c>
      <c r="F142" s="257" t="str">
        <f t="shared" si="6"/>
        <v>否</v>
      </c>
      <c r="G142" s="241" t="str">
        <f t="shared" si="7"/>
        <v>项</v>
      </c>
    </row>
    <row r="143" spans="1:7" ht="36" hidden="1" customHeight="1">
      <c r="A143" s="260" t="s">
        <v>2794</v>
      </c>
      <c r="B143" s="258" t="s">
        <v>2795</v>
      </c>
      <c r="C143" s="259"/>
      <c r="D143" s="259"/>
      <c r="E143" s="63" t="str">
        <f t="shared" si="8"/>
        <v/>
      </c>
      <c r="F143" s="257" t="str">
        <f t="shared" si="6"/>
        <v>否</v>
      </c>
      <c r="G143" s="241" t="str">
        <f t="shared" si="7"/>
        <v>项</v>
      </c>
    </row>
    <row r="144" spans="1:7" ht="36" hidden="1" customHeight="1">
      <c r="A144" s="260" t="s">
        <v>2796</v>
      </c>
      <c r="B144" s="258" t="s">
        <v>2797</v>
      </c>
      <c r="C144" s="259"/>
      <c r="D144" s="259"/>
      <c r="E144" s="63" t="str">
        <f t="shared" si="8"/>
        <v/>
      </c>
      <c r="F144" s="257" t="str">
        <f t="shared" si="6"/>
        <v>否</v>
      </c>
      <c r="G144" s="241" t="str">
        <f t="shared" si="7"/>
        <v>项</v>
      </c>
    </row>
    <row r="145" spans="1:7" ht="36" hidden="1" customHeight="1">
      <c r="A145" s="260" t="s">
        <v>2798</v>
      </c>
      <c r="B145" s="258" t="s">
        <v>2799</v>
      </c>
      <c r="C145" s="259"/>
      <c r="D145" s="259"/>
      <c r="E145" s="63" t="str">
        <f t="shared" si="8"/>
        <v/>
      </c>
      <c r="F145" s="257" t="str">
        <f t="shared" si="6"/>
        <v>否</v>
      </c>
      <c r="G145" s="241" t="str">
        <f t="shared" si="7"/>
        <v>项</v>
      </c>
    </row>
    <row r="146" spans="1:7" ht="36" hidden="1" customHeight="1">
      <c r="A146" s="260" t="s">
        <v>2800</v>
      </c>
      <c r="B146" s="258" t="s">
        <v>2801</v>
      </c>
      <c r="C146" s="259"/>
      <c r="D146" s="259"/>
      <c r="E146" s="63" t="str">
        <f t="shared" si="8"/>
        <v/>
      </c>
      <c r="F146" s="257" t="str">
        <f t="shared" si="6"/>
        <v>否</v>
      </c>
      <c r="G146" s="241" t="str">
        <f t="shared" si="7"/>
        <v>项</v>
      </c>
    </row>
    <row r="147" spans="1:7" ht="36" hidden="1" customHeight="1">
      <c r="A147" s="253" t="s">
        <v>2802</v>
      </c>
      <c r="B147" s="254" t="s">
        <v>2803</v>
      </c>
      <c r="C147" s="256"/>
      <c r="D147" s="259"/>
      <c r="E147" s="63" t="str">
        <f t="shared" si="8"/>
        <v/>
      </c>
      <c r="F147" s="257" t="str">
        <f t="shared" si="6"/>
        <v>否</v>
      </c>
      <c r="G147" s="241" t="str">
        <f t="shared" si="7"/>
        <v>款</v>
      </c>
    </row>
    <row r="148" spans="1:7" ht="36" hidden="1" customHeight="1">
      <c r="A148" s="260" t="s">
        <v>2804</v>
      </c>
      <c r="B148" s="258" t="s">
        <v>2805</v>
      </c>
      <c r="C148" s="259"/>
      <c r="D148" s="259"/>
      <c r="E148" s="63" t="str">
        <f t="shared" si="8"/>
        <v/>
      </c>
      <c r="F148" s="257" t="str">
        <f t="shared" si="6"/>
        <v>否</v>
      </c>
      <c r="G148" s="241" t="str">
        <f t="shared" si="7"/>
        <v>项</v>
      </c>
    </row>
    <row r="149" spans="1:7" ht="36" hidden="1" customHeight="1">
      <c r="A149" s="260" t="s">
        <v>2806</v>
      </c>
      <c r="B149" s="258" t="s">
        <v>2807</v>
      </c>
      <c r="C149" s="259"/>
      <c r="D149" s="259"/>
      <c r="E149" s="63" t="str">
        <f t="shared" si="8"/>
        <v/>
      </c>
      <c r="F149" s="257" t="str">
        <f t="shared" si="6"/>
        <v>否</v>
      </c>
      <c r="G149" s="241" t="str">
        <f t="shared" si="7"/>
        <v>项</v>
      </c>
    </row>
    <row r="150" spans="1:7" ht="36" hidden="1" customHeight="1">
      <c r="A150" s="260" t="s">
        <v>2808</v>
      </c>
      <c r="B150" s="258" t="s">
        <v>2809</v>
      </c>
      <c r="C150" s="259"/>
      <c r="D150" s="259"/>
      <c r="E150" s="63" t="str">
        <f t="shared" si="8"/>
        <v/>
      </c>
      <c r="F150" s="257" t="str">
        <f t="shared" si="6"/>
        <v>否</v>
      </c>
      <c r="G150" s="241" t="str">
        <f t="shared" si="7"/>
        <v>项</v>
      </c>
    </row>
    <row r="151" spans="1:7" ht="36" hidden="1" customHeight="1">
      <c r="A151" s="260" t="s">
        <v>2810</v>
      </c>
      <c r="B151" s="258" t="s">
        <v>2811</v>
      </c>
      <c r="C151" s="259"/>
      <c r="D151" s="259"/>
      <c r="E151" s="63" t="str">
        <f t="shared" si="8"/>
        <v/>
      </c>
      <c r="F151" s="257" t="str">
        <f t="shared" si="6"/>
        <v>否</v>
      </c>
      <c r="G151" s="241" t="str">
        <f t="shared" si="7"/>
        <v>项</v>
      </c>
    </row>
    <row r="152" spans="1:7" ht="36" hidden="1" customHeight="1">
      <c r="A152" s="260" t="s">
        <v>2812</v>
      </c>
      <c r="B152" s="258" t="s">
        <v>2813</v>
      </c>
      <c r="C152" s="259"/>
      <c r="D152" s="259"/>
      <c r="E152" s="63" t="str">
        <f t="shared" si="8"/>
        <v/>
      </c>
      <c r="F152" s="257" t="str">
        <f t="shared" si="6"/>
        <v>否</v>
      </c>
      <c r="G152" s="241" t="str">
        <f t="shared" si="7"/>
        <v>项</v>
      </c>
    </row>
    <row r="153" spans="1:7" ht="36" hidden="1" customHeight="1">
      <c r="A153" s="260" t="s">
        <v>2814</v>
      </c>
      <c r="B153" s="258" t="s">
        <v>2815</v>
      </c>
      <c r="C153" s="259"/>
      <c r="D153" s="259"/>
      <c r="E153" s="63" t="str">
        <f t="shared" si="8"/>
        <v/>
      </c>
      <c r="F153" s="257" t="str">
        <f t="shared" si="6"/>
        <v>否</v>
      </c>
      <c r="G153" s="241" t="str">
        <f t="shared" si="7"/>
        <v>项</v>
      </c>
    </row>
    <row r="154" spans="1:7" ht="36" hidden="1" customHeight="1">
      <c r="A154" s="253" t="s">
        <v>2816</v>
      </c>
      <c r="B154" s="254" t="s">
        <v>2817</v>
      </c>
      <c r="C154" s="255"/>
      <c r="D154" s="259"/>
      <c r="E154" s="63" t="str">
        <f t="shared" si="8"/>
        <v/>
      </c>
      <c r="F154" s="257" t="str">
        <f t="shared" si="6"/>
        <v>否</v>
      </c>
      <c r="G154" s="241" t="str">
        <f t="shared" si="7"/>
        <v>款</v>
      </c>
    </row>
    <row r="155" spans="1:7" ht="36" hidden="1" customHeight="1">
      <c r="A155" s="260" t="s">
        <v>2818</v>
      </c>
      <c r="B155" s="258" t="s">
        <v>2819</v>
      </c>
      <c r="C155" s="261"/>
      <c r="D155" s="259"/>
      <c r="E155" s="63" t="str">
        <f t="shared" si="8"/>
        <v/>
      </c>
      <c r="F155" s="257" t="str">
        <f t="shared" si="6"/>
        <v>否</v>
      </c>
      <c r="G155" s="241" t="str">
        <f t="shared" si="7"/>
        <v>项</v>
      </c>
    </row>
    <row r="156" spans="1:7" ht="36" hidden="1" customHeight="1">
      <c r="A156" s="260" t="s">
        <v>2820</v>
      </c>
      <c r="B156" s="258" t="s">
        <v>2821</v>
      </c>
      <c r="C156" s="259"/>
      <c r="D156" s="259"/>
      <c r="E156" s="63" t="str">
        <f t="shared" si="8"/>
        <v/>
      </c>
      <c r="F156" s="257" t="str">
        <f t="shared" si="6"/>
        <v>否</v>
      </c>
      <c r="G156" s="241" t="str">
        <f t="shared" si="7"/>
        <v>项</v>
      </c>
    </row>
    <row r="157" spans="1:7" ht="36" hidden="1" customHeight="1">
      <c r="A157" s="260" t="s">
        <v>2822</v>
      </c>
      <c r="B157" s="258" t="s">
        <v>2823</v>
      </c>
      <c r="C157" s="261"/>
      <c r="D157" s="259"/>
      <c r="E157" s="63" t="str">
        <f t="shared" si="8"/>
        <v/>
      </c>
      <c r="F157" s="257" t="str">
        <f t="shared" si="6"/>
        <v>否</v>
      </c>
      <c r="G157" s="241" t="str">
        <f t="shared" si="7"/>
        <v>项</v>
      </c>
    </row>
    <row r="158" spans="1:7" ht="36" hidden="1" customHeight="1">
      <c r="A158" s="260" t="s">
        <v>2824</v>
      </c>
      <c r="B158" s="258" t="s">
        <v>2825</v>
      </c>
      <c r="C158" s="261"/>
      <c r="D158" s="259"/>
      <c r="E158" s="63" t="str">
        <f t="shared" si="8"/>
        <v/>
      </c>
      <c r="F158" s="257" t="str">
        <f t="shared" si="6"/>
        <v>否</v>
      </c>
      <c r="G158" s="241" t="str">
        <f t="shared" si="7"/>
        <v>项</v>
      </c>
    </row>
    <row r="159" spans="1:7" ht="36" hidden="1" customHeight="1">
      <c r="A159" s="260" t="s">
        <v>2826</v>
      </c>
      <c r="B159" s="258" t="s">
        <v>2827</v>
      </c>
      <c r="C159" s="259"/>
      <c r="D159" s="259"/>
      <c r="E159" s="63" t="str">
        <f t="shared" si="8"/>
        <v/>
      </c>
      <c r="F159" s="257" t="str">
        <f t="shared" si="6"/>
        <v>否</v>
      </c>
      <c r="G159" s="241" t="str">
        <f t="shared" si="7"/>
        <v>项</v>
      </c>
    </row>
    <row r="160" spans="1:7" ht="36" hidden="1" customHeight="1">
      <c r="A160" s="260" t="s">
        <v>2828</v>
      </c>
      <c r="B160" s="258" t="s">
        <v>2829</v>
      </c>
      <c r="C160" s="259"/>
      <c r="D160" s="259"/>
      <c r="E160" s="63" t="str">
        <f t="shared" si="8"/>
        <v/>
      </c>
      <c r="F160" s="257" t="str">
        <f t="shared" si="6"/>
        <v>否</v>
      </c>
      <c r="G160" s="241" t="str">
        <f t="shared" si="7"/>
        <v>项</v>
      </c>
    </row>
    <row r="161" spans="1:7" ht="36" hidden="1" customHeight="1">
      <c r="A161" s="260" t="s">
        <v>2830</v>
      </c>
      <c r="B161" s="258" t="s">
        <v>2831</v>
      </c>
      <c r="C161" s="259"/>
      <c r="D161" s="259"/>
      <c r="E161" s="63" t="str">
        <f t="shared" si="8"/>
        <v/>
      </c>
      <c r="F161" s="257" t="str">
        <f t="shared" si="6"/>
        <v>否</v>
      </c>
      <c r="G161" s="241" t="str">
        <f t="shared" si="7"/>
        <v>项</v>
      </c>
    </row>
    <row r="162" spans="1:7" ht="36" hidden="1" customHeight="1">
      <c r="A162" s="260" t="s">
        <v>2832</v>
      </c>
      <c r="B162" s="258" t="s">
        <v>2833</v>
      </c>
      <c r="C162" s="259"/>
      <c r="D162" s="259"/>
      <c r="E162" s="63" t="str">
        <f t="shared" si="8"/>
        <v/>
      </c>
      <c r="F162" s="257" t="str">
        <f t="shared" si="6"/>
        <v>否</v>
      </c>
      <c r="G162" s="241" t="str">
        <f t="shared" si="7"/>
        <v>项</v>
      </c>
    </row>
    <row r="163" spans="1:7" ht="36" hidden="1" customHeight="1">
      <c r="A163" s="253" t="s">
        <v>2834</v>
      </c>
      <c r="B163" s="254" t="s">
        <v>2835</v>
      </c>
      <c r="C163" s="256"/>
      <c r="D163" s="259"/>
      <c r="E163" s="63" t="str">
        <f t="shared" si="8"/>
        <v/>
      </c>
      <c r="F163" s="257" t="str">
        <f t="shared" si="6"/>
        <v>否</v>
      </c>
      <c r="G163" s="241" t="str">
        <f t="shared" si="7"/>
        <v>款</v>
      </c>
    </row>
    <row r="164" spans="1:7" ht="36" hidden="1" customHeight="1">
      <c r="A164" s="260" t="s">
        <v>2836</v>
      </c>
      <c r="B164" s="258" t="s">
        <v>2758</v>
      </c>
      <c r="C164" s="259"/>
      <c r="D164" s="259"/>
      <c r="E164" s="63" t="str">
        <f t="shared" si="8"/>
        <v/>
      </c>
      <c r="F164" s="257" t="str">
        <f t="shared" si="6"/>
        <v>否</v>
      </c>
      <c r="G164" s="241" t="str">
        <f t="shared" si="7"/>
        <v>项</v>
      </c>
    </row>
    <row r="165" spans="1:7" ht="36" hidden="1" customHeight="1">
      <c r="A165" s="260" t="s">
        <v>2837</v>
      </c>
      <c r="B165" s="258" t="s">
        <v>2838</v>
      </c>
      <c r="C165" s="259"/>
      <c r="D165" s="259"/>
      <c r="E165" s="63" t="str">
        <f t="shared" si="8"/>
        <v/>
      </c>
      <c r="F165" s="257" t="str">
        <f t="shared" si="6"/>
        <v>否</v>
      </c>
      <c r="G165" s="241" t="str">
        <f t="shared" si="7"/>
        <v>项</v>
      </c>
    </row>
    <row r="166" spans="1:7" ht="36" hidden="1" customHeight="1">
      <c r="A166" s="253" t="s">
        <v>2839</v>
      </c>
      <c r="B166" s="254" t="s">
        <v>2840</v>
      </c>
      <c r="C166" s="256"/>
      <c r="D166" s="259"/>
      <c r="E166" s="63" t="str">
        <f t="shared" si="8"/>
        <v/>
      </c>
      <c r="F166" s="257" t="str">
        <f t="shared" si="6"/>
        <v>否</v>
      </c>
      <c r="G166" s="241" t="str">
        <f t="shared" si="7"/>
        <v>款</v>
      </c>
    </row>
    <row r="167" spans="1:7" ht="36" hidden="1" customHeight="1">
      <c r="A167" s="260" t="s">
        <v>2841</v>
      </c>
      <c r="B167" s="258" t="s">
        <v>2758</v>
      </c>
      <c r="C167" s="259"/>
      <c r="D167" s="259"/>
      <c r="E167" s="63" t="str">
        <f t="shared" si="8"/>
        <v/>
      </c>
      <c r="F167" s="257" t="str">
        <f t="shared" si="6"/>
        <v>否</v>
      </c>
      <c r="G167" s="241" t="str">
        <f t="shared" si="7"/>
        <v>项</v>
      </c>
    </row>
    <row r="168" spans="1:7" ht="36" hidden="1" customHeight="1">
      <c r="A168" s="260" t="s">
        <v>2842</v>
      </c>
      <c r="B168" s="258" t="s">
        <v>2843</v>
      </c>
      <c r="C168" s="259"/>
      <c r="D168" s="259"/>
      <c r="E168" s="63" t="str">
        <f t="shared" si="8"/>
        <v/>
      </c>
      <c r="F168" s="257" t="str">
        <f t="shared" si="6"/>
        <v>否</v>
      </c>
      <c r="G168" s="241" t="str">
        <f t="shared" si="7"/>
        <v>项</v>
      </c>
    </row>
    <row r="169" spans="1:7" ht="36" hidden="1" customHeight="1">
      <c r="A169" s="253" t="s">
        <v>2844</v>
      </c>
      <c r="B169" s="254" t="s">
        <v>2845</v>
      </c>
      <c r="C169" s="256"/>
      <c r="D169" s="259"/>
      <c r="E169" s="63" t="str">
        <f t="shared" si="8"/>
        <v/>
      </c>
      <c r="F169" s="257" t="str">
        <f t="shared" si="6"/>
        <v>否</v>
      </c>
      <c r="G169" s="241" t="str">
        <f t="shared" si="7"/>
        <v>款</v>
      </c>
    </row>
    <row r="170" spans="1:7" ht="36" hidden="1" customHeight="1">
      <c r="A170" s="253" t="s">
        <v>2846</v>
      </c>
      <c r="B170" s="254" t="s">
        <v>2847</v>
      </c>
      <c r="C170" s="256"/>
      <c r="D170" s="259"/>
      <c r="E170" s="63" t="str">
        <f t="shared" si="8"/>
        <v/>
      </c>
      <c r="F170" s="257" t="str">
        <f t="shared" si="6"/>
        <v>否</v>
      </c>
      <c r="G170" s="241" t="str">
        <f t="shared" si="7"/>
        <v>款</v>
      </c>
    </row>
    <row r="171" spans="1:7" ht="36" hidden="1" customHeight="1">
      <c r="A171" s="260" t="s">
        <v>2848</v>
      </c>
      <c r="B171" s="258" t="s">
        <v>2777</v>
      </c>
      <c r="C171" s="259"/>
      <c r="D171" s="259"/>
      <c r="E171" s="63" t="str">
        <f t="shared" si="8"/>
        <v/>
      </c>
      <c r="F171" s="257" t="str">
        <f t="shared" si="6"/>
        <v>否</v>
      </c>
      <c r="G171" s="241" t="str">
        <f t="shared" si="7"/>
        <v>项</v>
      </c>
    </row>
    <row r="172" spans="1:7" ht="36" hidden="1" customHeight="1">
      <c r="A172" s="260" t="s">
        <v>2849</v>
      </c>
      <c r="B172" s="258" t="s">
        <v>2781</v>
      </c>
      <c r="C172" s="259"/>
      <c r="D172" s="259"/>
      <c r="E172" s="63" t="str">
        <f t="shared" si="8"/>
        <v/>
      </c>
      <c r="F172" s="257" t="str">
        <f t="shared" si="6"/>
        <v>否</v>
      </c>
      <c r="G172" s="241" t="str">
        <f t="shared" si="7"/>
        <v>项</v>
      </c>
    </row>
    <row r="173" spans="1:7" ht="36" hidden="1" customHeight="1">
      <c r="A173" s="260" t="s">
        <v>2850</v>
      </c>
      <c r="B173" s="258" t="s">
        <v>2851</v>
      </c>
      <c r="C173" s="259"/>
      <c r="D173" s="259"/>
      <c r="E173" s="63" t="str">
        <f t="shared" si="8"/>
        <v/>
      </c>
      <c r="F173" s="257" t="str">
        <f t="shared" si="6"/>
        <v>否</v>
      </c>
      <c r="G173" s="241" t="str">
        <f t="shared" si="7"/>
        <v>项</v>
      </c>
    </row>
    <row r="174" spans="1:7" ht="36" customHeight="1">
      <c r="A174" s="253" t="s">
        <v>130</v>
      </c>
      <c r="B174" s="254" t="s">
        <v>2852</v>
      </c>
      <c r="C174" s="255"/>
      <c r="D174" s="256"/>
      <c r="E174" s="63" t="str">
        <f t="shared" si="8"/>
        <v/>
      </c>
      <c r="F174" s="257" t="str">
        <f t="shared" si="6"/>
        <v>是</v>
      </c>
      <c r="G174" s="241" t="str">
        <f t="shared" si="7"/>
        <v>类</v>
      </c>
    </row>
    <row r="175" spans="1:7" ht="36" hidden="1" customHeight="1">
      <c r="A175" s="253" t="s">
        <v>2853</v>
      </c>
      <c r="B175" s="254" t="s">
        <v>2854</v>
      </c>
      <c r="C175" s="255"/>
      <c r="D175" s="259"/>
      <c r="E175" s="63" t="str">
        <f t="shared" si="8"/>
        <v/>
      </c>
      <c r="F175" s="257" t="str">
        <f t="shared" si="6"/>
        <v>否</v>
      </c>
      <c r="G175" s="241" t="str">
        <f t="shared" si="7"/>
        <v>款</v>
      </c>
    </row>
    <row r="176" spans="1:7" ht="36" hidden="1" customHeight="1">
      <c r="A176" s="260" t="s">
        <v>2855</v>
      </c>
      <c r="B176" s="258" t="s">
        <v>2856</v>
      </c>
      <c r="C176" s="261"/>
      <c r="D176" s="259"/>
      <c r="E176" s="63" t="str">
        <f t="shared" si="8"/>
        <v/>
      </c>
      <c r="F176" s="257" t="str">
        <f t="shared" si="6"/>
        <v>否</v>
      </c>
      <c r="G176" s="241" t="str">
        <f t="shared" si="7"/>
        <v>项</v>
      </c>
    </row>
    <row r="177" spans="1:7" ht="36" hidden="1" customHeight="1">
      <c r="A177" s="260" t="s">
        <v>2857</v>
      </c>
      <c r="B177" s="258" t="s">
        <v>2858</v>
      </c>
      <c r="C177" s="259"/>
      <c r="D177" s="259"/>
      <c r="E177" s="63" t="str">
        <f t="shared" si="8"/>
        <v/>
      </c>
      <c r="F177" s="257" t="str">
        <f t="shared" si="6"/>
        <v>否</v>
      </c>
      <c r="G177" s="241" t="str">
        <f t="shared" si="7"/>
        <v>项</v>
      </c>
    </row>
    <row r="178" spans="1:7" ht="36" customHeight="1">
      <c r="A178" s="253" t="s">
        <v>152</v>
      </c>
      <c r="B178" s="254" t="s">
        <v>2859</v>
      </c>
      <c r="C178" s="255">
        <v>161391</v>
      </c>
      <c r="D178" s="256">
        <f>D179+D183+D192</f>
        <v>4524</v>
      </c>
      <c r="E178" s="63">
        <f t="shared" si="8"/>
        <v>-0.97199999999999998</v>
      </c>
      <c r="F178" s="257" t="str">
        <f t="shared" si="6"/>
        <v>是</v>
      </c>
      <c r="G178" s="241" t="str">
        <f t="shared" si="7"/>
        <v>类</v>
      </c>
    </row>
    <row r="179" spans="1:7" ht="36" customHeight="1">
      <c r="A179" s="253" t="s">
        <v>2860</v>
      </c>
      <c r="B179" s="254" t="s">
        <v>2861</v>
      </c>
      <c r="C179" s="255">
        <v>161200</v>
      </c>
      <c r="D179" s="259"/>
      <c r="E179" s="63">
        <f t="shared" si="8"/>
        <v>-1</v>
      </c>
      <c r="F179" s="257" t="str">
        <f t="shared" si="6"/>
        <v>是</v>
      </c>
      <c r="G179" s="241" t="str">
        <f t="shared" si="7"/>
        <v>款</v>
      </c>
    </row>
    <row r="180" spans="1:7" ht="36" hidden="1" customHeight="1">
      <c r="A180" s="260" t="s">
        <v>2862</v>
      </c>
      <c r="B180" s="258" t="s">
        <v>2863</v>
      </c>
      <c r="C180" s="261"/>
      <c r="D180" s="259"/>
      <c r="E180" s="63" t="str">
        <f t="shared" si="8"/>
        <v/>
      </c>
      <c r="F180" s="257" t="str">
        <f t="shared" si="6"/>
        <v>否</v>
      </c>
      <c r="G180" s="241" t="str">
        <f t="shared" si="7"/>
        <v>项</v>
      </c>
    </row>
    <row r="181" spans="1:7" ht="36" customHeight="1">
      <c r="A181" s="260" t="s">
        <v>2864</v>
      </c>
      <c r="B181" s="258" t="s">
        <v>2865</v>
      </c>
      <c r="C181" s="261">
        <v>161200</v>
      </c>
      <c r="D181" s="259"/>
      <c r="E181" s="63">
        <f t="shared" si="8"/>
        <v>-1</v>
      </c>
      <c r="F181" s="257" t="str">
        <f t="shared" si="6"/>
        <v>是</v>
      </c>
      <c r="G181" s="241" t="str">
        <f t="shared" si="7"/>
        <v>项</v>
      </c>
    </row>
    <row r="182" spans="1:7" ht="36" hidden="1" customHeight="1">
      <c r="A182" s="260" t="s">
        <v>2866</v>
      </c>
      <c r="B182" s="258" t="s">
        <v>2867</v>
      </c>
      <c r="C182" s="259"/>
      <c r="D182" s="259"/>
      <c r="E182" s="63" t="str">
        <f t="shared" si="8"/>
        <v/>
      </c>
      <c r="F182" s="257" t="str">
        <f t="shared" si="6"/>
        <v>否</v>
      </c>
      <c r="G182" s="241" t="str">
        <f t="shared" si="7"/>
        <v>项</v>
      </c>
    </row>
    <row r="183" spans="1:7" ht="36" hidden="1" customHeight="1">
      <c r="A183" s="253" t="s">
        <v>2868</v>
      </c>
      <c r="B183" s="254" t="s">
        <v>2869</v>
      </c>
      <c r="C183" s="255"/>
      <c r="D183" s="259"/>
      <c r="E183" s="63" t="str">
        <f t="shared" si="8"/>
        <v/>
      </c>
      <c r="F183" s="257" t="str">
        <f t="shared" si="6"/>
        <v>否</v>
      </c>
      <c r="G183" s="241" t="str">
        <f t="shared" si="7"/>
        <v>款</v>
      </c>
    </row>
    <row r="184" spans="1:7" ht="36" hidden="1" customHeight="1">
      <c r="A184" s="260" t="s">
        <v>2870</v>
      </c>
      <c r="B184" s="258" t="s">
        <v>2871</v>
      </c>
      <c r="C184" s="259"/>
      <c r="D184" s="259"/>
      <c r="E184" s="63" t="str">
        <f t="shared" si="8"/>
        <v/>
      </c>
      <c r="F184" s="257" t="str">
        <f t="shared" si="6"/>
        <v>否</v>
      </c>
      <c r="G184" s="241" t="str">
        <f t="shared" si="7"/>
        <v>项</v>
      </c>
    </row>
    <row r="185" spans="1:7" ht="36" hidden="1" customHeight="1">
      <c r="A185" s="260" t="s">
        <v>2872</v>
      </c>
      <c r="B185" s="258" t="s">
        <v>2873</v>
      </c>
      <c r="C185" s="259"/>
      <c r="D185" s="259"/>
      <c r="E185" s="63" t="str">
        <f t="shared" si="8"/>
        <v/>
      </c>
      <c r="F185" s="257" t="str">
        <f t="shared" si="6"/>
        <v>否</v>
      </c>
      <c r="G185" s="241" t="str">
        <f t="shared" si="7"/>
        <v>项</v>
      </c>
    </row>
    <row r="186" spans="1:7" ht="36" hidden="1" customHeight="1">
      <c r="A186" s="260" t="s">
        <v>2874</v>
      </c>
      <c r="B186" s="258" t="s">
        <v>2875</v>
      </c>
      <c r="C186" s="261"/>
      <c r="D186" s="259"/>
      <c r="E186" s="63" t="str">
        <f t="shared" si="8"/>
        <v/>
      </c>
      <c r="F186" s="257" t="str">
        <f t="shared" si="6"/>
        <v>否</v>
      </c>
      <c r="G186" s="241" t="str">
        <f t="shared" si="7"/>
        <v>项</v>
      </c>
    </row>
    <row r="187" spans="1:7" ht="36" hidden="1" customHeight="1">
      <c r="A187" s="260" t="s">
        <v>2876</v>
      </c>
      <c r="B187" s="258" t="s">
        <v>2877</v>
      </c>
      <c r="C187" s="261"/>
      <c r="D187" s="259"/>
      <c r="E187" s="63" t="str">
        <f t="shared" si="8"/>
        <v/>
      </c>
      <c r="F187" s="257" t="str">
        <f t="shared" si="6"/>
        <v>否</v>
      </c>
      <c r="G187" s="241" t="str">
        <f t="shared" si="7"/>
        <v>项</v>
      </c>
    </row>
    <row r="188" spans="1:7" ht="36" hidden="1" customHeight="1">
      <c r="A188" s="260" t="s">
        <v>2878</v>
      </c>
      <c r="B188" s="258" t="s">
        <v>2879</v>
      </c>
      <c r="C188" s="259"/>
      <c r="D188" s="259"/>
      <c r="E188" s="63" t="str">
        <f t="shared" si="8"/>
        <v/>
      </c>
      <c r="F188" s="257" t="str">
        <f t="shared" si="6"/>
        <v>否</v>
      </c>
      <c r="G188" s="241" t="str">
        <f t="shared" si="7"/>
        <v>项</v>
      </c>
    </row>
    <row r="189" spans="1:7" ht="36" hidden="1" customHeight="1">
      <c r="A189" s="260" t="s">
        <v>2880</v>
      </c>
      <c r="B189" s="258" t="s">
        <v>2881</v>
      </c>
      <c r="C189" s="259"/>
      <c r="D189" s="259"/>
      <c r="E189" s="63" t="str">
        <f t="shared" si="8"/>
        <v/>
      </c>
      <c r="F189" s="257" t="str">
        <f t="shared" si="6"/>
        <v>否</v>
      </c>
      <c r="G189" s="241" t="str">
        <f t="shared" si="7"/>
        <v>项</v>
      </c>
    </row>
    <row r="190" spans="1:7" ht="36" hidden="1" customHeight="1">
      <c r="A190" s="260" t="s">
        <v>2882</v>
      </c>
      <c r="B190" s="258" t="s">
        <v>2883</v>
      </c>
      <c r="C190" s="261"/>
      <c r="D190" s="259"/>
      <c r="E190" s="63" t="str">
        <f t="shared" si="8"/>
        <v/>
      </c>
      <c r="F190" s="257" t="str">
        <f t="shared" si="6"/>
        <v>否</v>
      </c>
      <c r="G190" s="241" t="str">
        <f t="shared" si="7"/>
        <v>项</v>
      </c>
    </row>
    <row r="191" spans="1:7" ht="36" hidden="1" customHeight="1">
      <c r="A191" s="260" t="s">
        <v>2884</v>
      </c>
      <c r="B191" s="258" t="s">
        <v>2885</v>
      </c>
      <c r="C191" s="259"/>
      <c r="D191" s="259"/>
      <c r="E191" s="63" t="str">
        <f t="shared" si="8"/>
        <v/>
      </c>
      <c r="F191" s="257" t="str">
        <f t="shared" si="6"/>
        <v>否</v>
      </c>
      <c r="G191" s="241" t="str">
        <f t="shared" si="7"/>
        <v>项</v>
      </c>
    </row>
    <row r="192" spans="1:7" ht="36" customHeight="1">
      <c r="A192" s="253" t="s">
        <v>2886</v>
      </c>
      <c r="B192" s="254" t="s">
        <v>2887</v>
      </c>
      <c r="C192" s="255">
        <v>191</v>
      </c>
      <c r="D192" s="259">
        <f>SUM(D193:D203)</f>
        <v>4524</v>
      </c>
      <c r="E192" s="63">
        <f t="shared" si="8"/>
        <v>22.686</v>
      </c>
      <c r="F192" s="257" t="str">
        <f t="shared" si="6"/>
        <v>是</v>
      </c>
      <c r="G192" s="241" t="str">
        <f t="shared" si="7"/>
        <v>款</v>
      </c>
    </row>
    <row r="193" spans="1:7" ht="36" hidden="1" customHeight="1">
      <c r="A193" s="263">
        <v>2296001</v>
      </c>
      <c r="B193" s="258" t="s">
        <v>2888</v>
      </c>
      <c r="C193" s="259"/>
      <c r="D193" s="259"/>
      <c r="E193" s="63" t="str">
        <f t="shared" si="8"/>
        <v/>
      </c>
      <c r="F193" s="257" t="str">
        <f t="shared" si="6"/>
        <v>否</v>
      </c>
      <c r="G193" s="241" t="str">
        <f t="shared" si="7"/>
        <v>项</v>
      </c>
    </row>
    <row r="194" spans="1:7" ht="36" customHeight="1">
      <c r="A194" s="260" t="s">
        <v>2889</v>
      </c>
      <c r="B194" s="258" t="s">
        <v>2890</v>
      </c>
      <c r="C194" s="261">
        <v>43</v>
      </c>
      <c r="D194" s="259">
        <f>1424-43+1500</f>
        <v>2881</v>
      </c>
      <c r="E194" s="63">
        <f t="shared" si="8"/>
        <v>66</v>
      </c>
      <c r="F194" s="257" t="str">
        <f t="shared" si="6"/>
        <v>是</v>
      </c>
      <c r="G194" s="241" t="str">
        <f t="shared" si="7"/>
        <v>项</v>
      </c>
    </row>
    <row r="195" spans="1:7" ht="36" customHeight="1">
      <c r="A195" s="260" t="s">
        <v>2891</v>
      </c>
      <c r="B195" s="258" t="s">
        <v>2892</v>
      </c>
      <c r="C195" s="261">
        <v>0</v>
      </c>
      <c r="D195" s="259">
        <f>300+100+153</f>
        <v>553</v>
      </c>
      <c r="E195" s="63" t="str">
        <f t="shared" si="8"/>
        <v/>
      </c>
      <c r="F195" s="257" t="str">
        <f t="shared" si="6"/>
        <v>是</v>
      </c>
      <c r="G195" s="241" t="str">
        <f t="shared" si="7"/>
        <v>项</v>
      </c>
    </row>
    <row r="196" spans="1:7" ht="36" hidden="1" customHeight="1">
      <c r="A196" s="260" t="s">
        <v>2893</v>
      </c>
      <c r="B196" s="258" t="s">
        <v>2894</v>
      </c>
      <c r="C196" s="259">
        <v>0</v>
      </c>
      <c r="D196" s="259"/>
      <c r="E196" s="63" t="str">
        <f t="shared" si="8"/>
        <v/>
      </c>
      <c r="F196" s="257" t="str">
        <f t="shared" ref="F196:F259" si="9">IF(LEN(A196)=3,"是",IF(B196&lt;&gt;"",IF(SUM(C196:D196)&lt;&gt;0,"是","否"),"是"))</f>
        <v>否</v>
      </c>
      <c r="G196" s="241" t="str">
        <f t="shared" ref="G196:G259" si="10">IF(LEN(A196)=3,"类",IF(LEN(A196)=5,"款","项"))</f>
        <v>项</v>
      </c>
    </row>
    <row r="197" spans="1:7" ht="36" hidden="1" customHeight="1">
      <c r="A197" s="260" t="s">
        <v>2895</v>
      </c>
      <c r="B197" s="258" t="s">
        <v>2896</v>
      </c>
      <c r="C197" s="259">
        <v>0</v>
      </c>
      <c r="D197" s="259"/>
      <c r="E197" s="63" t="str">
        <f t="shared" ref="E197:E260" si="11">IF(C197&gt;0,D197/C197-1,IF(C197&lt;0,-(D197/C197-1),""))</f>
        <v/>
      </c>
      <c r="F197" s="257" t="str">
        <f t="shared" si="9"/>
        <v>否</v>
      </c>
      <c r="G197" s="241" t="str">
        <f t="shared" si="10"/>
        <v>项</v>
      </c>
    </row>
    <row r="198" spans="1:7" ht="36" customHeight="1">
      <c r="A198" s="260" t="s">
        <v>2897</v>
      </c>
      <c r="B198" s="258" t="s">
        <v>2898</v>
      </c>
      <c r="C198" s="261">
        <v>63</v>
      </c>
      <c r="D198" s="259">
        <f>147-63+80</f>
        <v>164</v>
      </c>
      <c r="E198" s="63">
        <f t="shared" si="11"/>
        <v>1.603</v>
      </c>
      <c r="F198" s="257" t="str">
        <f t="shared" si="9"/>
        <v>是</v>
      </c>
      <c r="G198" s="241" t="str">
        <f t="shared" si="10"/>
        <v>项</v>
      </c>
    </row>
    <row r="199" spans="1:7" ht="36" hidden="1" customHeight="1">
      <c r="A199" s="260" t="s">
        <v>2899</v>
      </c>
      <c r="B199" s="258" t="s">
        <v>2900</v>
      </c>
      <c r="C199" s="259">
        <v>0</v>
      </c>
      <c r="D199" s="259"/>
      <c r="E199" s="63" t="str">
        <f t="shared" si="11"/>
        <v/>
      </c>
      <c r="F199" s="257" t="str">
        <f t="shared" si="9"/>
        <v>否</v>
      </c>
      <c r="G199" s="241" t="str">
        <f t="shared" si="10"/>
        <v>项</v>
      </c>
    </row>
    <row r="200" spans="1:7" ht="36" hidden="1" customHeight="1">
      <c r="A200" s="260" t="s">
        <v>2901</v>
      </c>
      <c r="B200" s="258" t="s">
        <v>2902</v>
      </c>
      <c r="C200" s="259">
        <v>0</v>
      </c>
      <c r="D200" s="259"/>
      <c r="E200" s="63" t="str">
        <f t="shared" si="11"/>
        <v/>
      </c>
      <c r="F200" s="257" t="str">
        <f t="shared" si="9"/>
        <v>否</v>
      </c>
      <c r="G200" s="241" t="str">
        <f t="shared" si="10"/>
        <v>项</v>
      </c>
    </row>
    <row r="201" spans="1:7" ht="36" hidden="1" customHeight="1">
      <c r="A201" s="260" t="s">
        <v>2903</v>
      </c>
      <c r="B201" s="258" t="s">
        <v>2904</v>
      </c>
      <c r="C201" s="259">
        <v>0</v>
      </c>
      <c r="D201" s="259"/>
      <c r="E201" s="63" t="str">
        <f t="shared" si="11"/>
        <v/>
      </c>
      <c r="F201" s="257" t="str">
        <f t="shared" si="9"/>
        <v>否</v>
      </c>
      <c r="G201" s="241" t="str">
        <f t="shared" si="10"/>
        <v>项</v>
      </c>
    </row>
    <row r="202" spans="1:7" ht="36" customHeight="1">
      <c r="A202" s="260" t="s">
        <v>2905</v>
      </c>
      <c r="B202" s="258" t="s">
        <v>3435</v>
      </c>
      <c r="C202" s="259">
        <v>85</v>
      </c>
      <c r="D202" s="259">
        <v>90</v>
      </c>
      <c r="E202" s="63">
        <f t="shared" si="11"/>
        <v>5.8999999999999997E-2</v>
      </c>
      <c r="F202" s="257" t="str">
        <f t="shared" si="9"/>
        <v>是</v>
      </c>
      <c r="G202" s="241" t="str">
        <f t="shared" si="10"/>
        <v>项</v>
      </c>
    </row>
    <row r="203" spans="1:7" ht="36" customHeight="1">
      <c r="A203" s="260" t="s">
        <v>2906</v>
      </c>
      <c r="B203" s="258" t="s">
        <v>2907</v>
      </c>
      <c r="C203" s="261">
        <v>0</v>
      </c>
      <c r="D203" s="259">
        <f>336+500</f>
        <v>836</v>
      </c>
      <c r="E203" s="63" t="str">
        <f t="shared" si="11"/>
        <v/>
      </c>
      <c r="F203" s="257" t="str">
        <f t="shared" si="9"/>
        <v>是</v>
      </c>
      <c r="G203" s="241" t="str">
        <f t="shared" si="10"/>
        <v>项</v>
      </c>
    </row>
    <row r="204" spans="1:7" ht="36" customHeight="1">
      <c r="A204" s="253" t="s">
        <v>148</v>
      </c>
      <c r="B204" s="254" t="s">
        <v>2908</v>
      </c>
      <c r="C204" s="255">
        <v>31269</v>
      </c>
      <c r="D204" s="256">
        <v>35077</v>
      </c>
      <c r="E204" s="63">
        <f t="shared" si="11"/>
        <v>0.122</v>
      </c>
      <c r="F204" s="257" t="str">
        <f t="shared" si="9"/>
        <v>是</v>
      </c>
      <c r="G204" s="241" t="str">
        <f t="shared" si="10"/>
        <v>类</v>
      </c>
    </row>
    <row r="205" spans="1:7" ht="36" hidden="1" customHeight="1">
      <c r="A205" s="260" t="s">
        <v>2909</v>
      </c>
      <c r="B205" s="258" t="s">
        <v>2910</v>
      </c>
      <c r="C205" s="259"/>
      <c r="D205" s="259"/>
      <c r="E205" s="63" t="str">
        <f t="shared" si="11"/>
        <v/>
      </c>
      <c r="F205" s="257" t="str">
        <f t="shared" si="9"/>
        <v>否</v>
      </c>
      <c r="G205" s="241" t="str">
        <f t="shared" si="10"/>
        <v>项</v>
      </c>
    </row>
    <row r="206" spans="1:7" ht="36" hidden="1" customHeight="1">
      <c r="A206" s="260" t="s">
        <v>2911</v>
      </c>
      <c r="B206" s="258" t="s">
        <v>2912</v>
      </c>
      <c r="C206" s="259"/>
      <c r="D206" s="259"/>
      <c r="E206" s="63" t="str">
        <f t="shared" si="11"/>
        <v/>
      </c>
      <c r="F206" s="257" t="str">
        <f t="shared" si="9"/>
        <v>否</v>
      </c>
      <c r="G206" s="241" t="str">
        <f t="shared" si="10"/>
        <v>项</v>
      </c>
    </row>
    <row r="207" spans="1:7" ht="36" hidden="1" customHeight="1">
      <c r="A207" s="260" t="s">
        <v>2913</v>
      </c>
      <c r="B207" s="258" t="s">
        <v>2914</v>
      </c>
      <c r="C207" s="259"/>
      <c r="D207" s="264"/>
      <c r="E207" s="63" t="str">
        <f t="shared" si="11"/>
        <v/>
      </c>
      <c r="F207" s="257" t="str">
        <f t="shared" si="9"/>
        <v>否</v>
      </c>
      <c r="G207" s="241" t="str">
        <f t="shared" si="10"/>
        <v>项</v>
      </c>
    </row>
    <row r="208" spans="1:7" ht="36" customHeight="1">
      <c r="A208" s="260" t="s">
        <v>2915</v>
      </c>
      <c r="B208" s="258" t="s">
        <v>2916</v>
      </c>
      <c r="C208" s="259">
        <v>17506</v>
      </c>
      <c r="D208" s="264">
        <v>17447</v>
      </c>
      <c r="E208" s="63">
        <f t="shared" si="11"/>
        <v>-3.0000000000000001E-3</v>
      </c>
      <c r="F208" s="257" t="str">
        <f t="shared" si="9"/>
        <v>是</v>
      </c>
      <c r="G208" s="241" t="str">
        <f t="shared" si="10"/>
        <v>项</v>
      </c>
    </row>
    <row r="209" spans="1:7" ht="36" hidden="1" customHeight="1">
      <c r="A209" s="260" t="s">
        <v>2917</v>
      </c>
      <c r="B209" s="258" t="s">
        <v>2918</v>
      </c>
      <c r="C209" s="259"/>
      <c r="D209" s="264"/>
      <c r="E209" s="63" t="str">
        <f t="shared" si="11"/>
        <v/>
      </c>
      <c r="F209" s="257" t="str">
        <f t="shared" si="9"/>
        <v>否</v>
      </c>
      <c r="G209" s="241" t="str">
        <f t="shared" si="10"/>
        <v>项</v>
      </c>
    </row>
    <row r="210" spans="1:7" ht="36" hidden="1" customHeight="1">
      <c r="A210" s="260" t="s">
        <v>2919</v>
      </c>
      <c r="B210" s="258" t="s">
        <v>2920</v>
      </c>
      <c r="C210" s="259"/>
      <c r="D210" s="264"/>
      <c r="E210" s="63" t="str">
        <f t="shared" si="11"/>
        <v/>
      </c>
      <c r="F210" s="257" t="str">
        <f t="shared" si="9"/>
        <v>否</v>
      </c>
      <c r="G210" s="241" t="str">
        <f t="shared" si="10"/>
        <v>项</v>
      </c>
    </row>
    <row r="211" spans="1:7" ht="36" hidden="1" customHeight="1">
      <c r="A211" s="260" t="s">
        <v>2921</v>
      </c>
      <c r="B211" s="258" t="s">
        <v>2922</v>
      </c>
      <c r="C211" s="259"/>
      <c r="D211" s="264"/>
      <c r="E211" s="63" t="str">
        <f t="shared" si="11"/>
        <v/>
      </c>
      <c r="F211" s="257" t="str">
        <f t="shared" si="9"/>
        <v>否</v>
      </c>
      <c r="G211" s="241" t="str">
        <f t="shared" si="10"/>
        <v>项</v>
      </c>
    </row>
    <row r="212" spans="1:7" ht="36" hidden="1" customHeight="1">
      <c r="A212" s="260" t="s">
        <v>2923</v>
      </c>
      <c r="B212" s="258" t="s">
        <v>2924</v>
      </c>
      <c r="C212" s="259"/>
      <c r="D212" s="264"/>
      <c r="E212" s="63" t="str">
        <f t="shared" si="11"/>
        <v/>
      </c>
      <c r="F212" s="257" t="str">
        <f t="shared" si="9"/>
        <v>否</v>
      </c>
      <c r="G212" s="241" t="str">
        <f t="shared" si="10"/>
        <v>项</v>
      </c>
    </row>
    <row r="213" spans="1:7" ht="36" hidden="1" customHeight="1">
      <c r="A213" s="260" t="s">
        <v>2925</v>
      </c>
      <c r="B213" s="258" t="s">
        <v>2926</v>
      </c>
      <c r="C213" s="259"/>
      <c r="D213" s="264"/>
      <c r="E213" s="63" t="str">
        <f t="shared" si="11"/>
        <v/>
      </c>
      <c r="F213" s="257" t="str">
        <f t="shared" si="9"/>
        <v>否</v>
      </c>
      <c r="G213" s="241" t="str">
        <f t="shared" si="10"/>
        <v>项</v>
      </c>
    </row>
    <row r="214" spans="1:7" ht="36" hidden="1" customHeight="1">
      <c r="A214" s="260" t="s">
        <v>2927</v>
      </c>
      <c r="B214" s="258" t="s">
        <v>2928</v>
      </c>
      <c r="C214" s="259"/>
      <c r="D214" s="264"/>
      <c r="E214" s="63" t="str">
        <f t="shared" si="11"/>
        <v/>
      </c>
      <c r="F214" s="257" t="str">
        <f t="shared" si="9"/>
        <v>否</v>
      </c>
      <c r="G214" s="241" t="str">
        <f t="shared" si="10"/>
        <v>项</v>
      </c>
    </row>
    <row r="215" spans="1:7" ht="36" hidden="1" customHeight="1">
      <c r="A215" s="260" t="s">
        <v>2929</v>
      </c>
      <c r="B215" s="258" t="s">
        <v>2930</v>
      </c>
      <c r="C215" s="259"/>
      <c r="D215" s="264"/>
      <c r="E215" s="63" t="str">
        <f t="shared" si="11"/>
        <v/>
      </c>
      <c r="F215" s="257" t="str">
        <f t="shared" si="9"/>
        <v>否</v>
      </c>
      <c r="G215" s="241" t="str">
        <f t="shared" si="10"/>
        <v>项</v>
      </c>
    </row>
    <row r="216" spans="1:7" ht="36" customHeight="1">
      <c r="A216" s="260" t="s">
        <v>2931</v>
      </c>
      <c r="B216" s="258" t="s">
        <v>2932</v>
      </c>
      <c r="C216" s="259">
        <v>2845</v>
      </c>
      <c r="D216" s="264">
        <v>2845</v>
      </c>
      <c r="E216" s="63">
        <f t="shared" si="11"/>
        <v>0</v>
      </c>
      <c r="F216" s="257" t="str">
        <f t="shared" si="9"/>
        <v>是</v>
      </c>
      <c r="G216" s="241" t="str">
        <f t="shared" si="10"/>
        <v>项</v>
      </c>
    </row>
    <row r="217" spans="1:7" ht="36" customHeight="1">
      <c r="A217" s="260" t="s">
        <v>2933</v>
      </c>
      <c r="B217" s="258" t="s">
        <v>2934</v>
      </c>
      <c r="C217" s="259">
        <v>1311</v>
      </c>
      <c r="D217" s="264">
        <v>1312</v>
      </c>
      <c r="E217" s="63">
        <f t="shared" si="11"/>
        <v>1E-3</v>
      </c>
      <c r="F217" s="257" t="str">
        <f t="shared" si="9"/>
        <v>是</v>
      </c>
      <c r="G217" s="241" t="str">
        <f t="shared" si="10"/>
        <v>项</v>
      </c>
    </row>
    <row r="218" spans="1:7" ht="36" customHeight="1">
      <c r="A218" s="260" t="s">
        <v>2935</v>
      </c>
      <c r="B218" s="258" t="s">
        <v>2936</v>
      </c>
      <c r="C218" s="259">
        <v>731</v>
      </c>
      <c r="D218" s="264">
        <v>731</v>
      </c>
      <c r="E218" s="63">
        <f t="shared" si="11"/>
        <v>0</v>
      </c>
      <c r="F218" s="257" t="str">
        <f t="shared" si="9"/>
        <v>是</v>
      </c>
      <c r="G218" s="241" t="str">
        <f t="shared" si="10"/>
        <v>项</v>
      </c>
    </row>
    <row r="219" spans="1:7" ht="36" customHeight="1">
      <c r="A219" s="260" t="s">
        <v>2937</v>
      </c>
      <c r="B219" s="258" t="s">
        <v>2938</v>
      </c>
      <c r="C219" s="261">
        <v>8876</v>
      </c>
      <c r="D219" s="264">
        <v>12742</v>
      </c>
      <c r="E219" s="63">
        <f t="shared" si="11"/>
        <v>0.436</v>
      </c>
      <c r="F219" s="257" t="str">
        <f t="shared" si="9"/>
        <v>是</v>
      </c>
      <c r="G219" s="241" t="str">
        <f t="shared" si="10"/>
        <v>项</v>
      </c>
    </row>
    <row r="220" spans="1:7" ht="36" hidden="1" customHeight="1">
      <c r="A220" s="260" t="s">
        <v>2939</v>
      </c>
      <c r="B220" s="258" t="s">
        <v>2940</v>
      </c>
      <c r="C220" s="261"/>
      <c r="D220" s="264"/>
      <c r="E220" s="63" t="str">
        <f t="shared" si="11"/>
        <v/>
      </c>
      <c r="F220" s="257" t="str">
        <f t="shared" si="9"/>
        <v>否</v>
      </c>
      <c r="G220" s="241" t="str">
        <f t="shared" si="10"/>
        <v>项</v>
      </c>
    </row>
    <row r="221" spans="1:7" ht="36" customHeight="1">
      <c r="A221" s="253" t="s">
        <v>150</v>
      </c>
      <c r="B221" s="254" t="s">
        <v>2941</v>
      </c>
      <c r="C221" s="255">
        <v>187</v>
      </c>
      <c r="D221" s="256">
        <v>180</v>
      </c>
      <c r="E221" s="63">
        <f t="shared" si="11"/>
        <v>-3.6999999999999998E-2</v>
      </c>
      <c r="F221" s="257" t="str">
        <f t="shared" si="9"/>
        <v>是</v>
      </c>
      <c r="G221" s="241" t="str">
        <f t="shared" si="10"/>
        <v>类</v>
      </c>
    </row>
    <row r="222" spans="1:7" ht="36" customHeight="1">
      <c r="A222" s="262">
        <v>23304</v>
      </c>
      <c r="B222" s="254" t="s">
        <v>2942</v>
      </c>
      <c r="C222" s="255">
        <v>187</v>
      </c>
      <c r="D222" s="259">
        <v>180</v>
      </c>
      <c r="E222" s="63">
        <f t="shared" si="11"/>
        <v>-3.6999999999999998E-2</v>
      </c>
      <c r="F222" s="257" t="str">
        <f t="shared" si="9"/>
        <v>是</v>
      </c>
      <c r="G222" s="241" t="str">
        <f t="shared" si="10"/>
        <v>款</v>
      </c>
    </row>
    <row r="223" spans="1:7" ht="36" hidden="1" customHeight="1">
      <c r="A223" s="260" t="s">
        <v>2943</v>
      </c>
      <c r="B223" s="258" t="s">
        <v>2944</v>
      </c>
      <c r="C223" s="259"/>
      <c r="D223" s="259"/>
      <c r="E223" s="63" t="str">
        <f t="shared" si="11"/>
        <v/>
      </c>
      <c r="F223" s="257" t="str">
        <f t="shared" si="9"/>
        <v>否</v>
      </c>
      <c r="G223" s="241" t="str">
        <f t="shared" si="10"/>
        <v>项</v>
      </c>
    </row>
    <row r="224" spans="1:7" ht="36" hidden="1" customHeight="1">
      <c r="A224" s="260" t="s">
        <v>2945</v>
      </c>
      <c r="B224" s="258" t="s">
        <v>2946</v>
      </c>
      <c r="C224" s="259"/>
      <c r="D224" s="259"/>
      <c r="E224" s="63" t="str">
        <f t="shared" si="11"/>
        <v/>
      </c>
      <c r="F224" s="257" t="str">
        <f t="shared" si="9"/>
        <v>否</v>
      </c>
      <c r="G224" s="241" t="str">
        <f t="shared" si="10"/>
        <v>项</v>
      </c>
    </row>
    <row r="225" spans="1:7" ht="36" hidden="1" customHeight="1">
      <c r="A225" s="260" t="s">
        <v>2947</v>
      </c>
      <c r="B225" s="258" t="s">
        <v>2948</v>
      </c>
      <c r="C225" s="259"/>
      <c r="D225" s="259"/>
      <c r="E225" s="63" t="str">
        <f t="shared" si="11"/>
        <v/>
      </c>
      <c r="F225" s="257" t="str">
        <f t="shared" si="9"/>
        <v>否</v>
      </c>
      <c r="G225" s="241" t="str">
        <f t="shared" si="10"/>
        <v>项</v>
      </c>
    </row>
    <row r="226" spans="1:7" ht="36" customHeight="1">
      <c r="A226" s="260" t="s">
        <v>2949</v>
      </c>
      <c r="B226" s="258" t="s">
        <v>2950</v>
      </c>
      <c r="C226" s="259">
        <v>17</v>
      </c>
      <c r="D226" s="259">
        <v>10</v>
      </c>
      <c r="E226" s="63">
        <f t="shared" si="11"/>
        <v>-0.41199999999999998</v>
      </c>
      <c r="F226" s="257" t="str">
        <f t="shared" si="9"/>
        <v>是</v>
      </c>
      <c r="G226" s="241" t="str">
        <f t="shared" si="10"/>
        <v>项</v>
      </c>
    </row>
    <row r="227" spans="1:7" ht="36" hidden="1" customHeight="1">
      <c r="A227" s="260" t="s">
        <v>2951</v>
      </c>
      <c r="B227" s="258" t="s">
        <v>2952</v>
      </c>
      <c r="C227" s="259"/>
      <c r="D227" s="259"/>
      <c r="E227" s="63" t="str">
        <f t="shared" si="11"/>
        <v/>
      </c>
      <c r="F227" s="257" t="str">
        <f t="shared" si="9"/>
        <v>否</v>
      </c>
      <c r="G227" s="241" t="str">
        <f t="shared" si="10"/>
        <v>项</v>
      </c>
    </row>
    <row r="228" spans="1:7" ht="36" hidden="1" customHeight="1">
      <c r="A228" s="260" t="s">
        <v>2953</v>
      </c>
      <c r="B228" s="258" t="s">
        <v>2954</v>
      </c>
      <c r="C228" s="259"/>
      <c r="D228" s="259"/>
      <c r="E228" s="63" t="str">
        <f t="shared" si="11"/>
        <v/>
      </c>
      <c r="F228" s="257" t="str">
        <f t="shared" si="9"/>
        <v>否</v>
      </c>
      <c r="G228" s="241" t="str">
        <f t="shared" si="10"/>
        <v>项</v>
      </c>
    </row>
    <row r="229" spans="1:7" ht="36" hidden="1" customHeight="1">
      <c r="A229" s="260" t="s">
        <v>2955</v>
      </c>
      <c r="B229" s="258" t="s">
        <v>2956</v>
      </c>
      <c r="C229" s="259"/>
      <c r="D229" s="259"/>
      <c r="E229" s="63" t="str">
        <f t="shared" si="11"/>
        <v/>
      </c>
      <c r="F229" s="257" t="str">
        <f t="shared" si="9"/>
        <v>否</v>
      </c>
      <c r="G229" s="241" t="str">
        <f t="shared" si="10"/>
        <v>项</v>
      </c>
    </row>
    <row r="230" spans="1:7" ht="36" hidden="1" customHeight="1">
      <c r="A230" s="260" t="s">
        <v>2957</v>
      </c>
      <c r="B230" s="258" t="s">
        <v>2958</v>
      </c>
      <c r="C230" s="259"/>
      <c r="D230" s="259"/>
      <c r="E230" s="63" t="str">
        <f t="shared" si="11"/>
        <v/>
      </c>
      <c r="F230" s="257" t="str">
        <f t="shared" si="9"/>
        <v>否</v>
      </c>
      <c r="G230" s="241" t="str">
        <f t="shared" si="10"/>
        <v>项</v>
      </c>
    </row>
    <row r="231" spans="1:7" ht="36" hidden="1" customHeight="1">
      <c r="A231" s="260" t="s">
        <v>2959</v>
      </c>
      <c r="B231" s="258" t="s">
        <v>2960</v>
      </c>
      <c r="C231" s="259"/>
      <c r="D231" s="259"/>
      <c r="E231" s="63" t="str">
        <f t="shared" si="11"/>
        <v/>
      </c>
      <c r="F231" s="257" t="str">
        <f t="shared" si="9"/>
        <v>否</v>
      </c>
      <c r="G231" s="241" t="str">
        <f t="shared" si="10"/>
        <v>项</v>
      </c>
    </row>
    <row r="232" spans="1:7" ht="36" hidden="1" customHeight="1">
      <c r="A232" s="260" t="s">
        <v>2961</v>
      </c>
      <c r="B232" s="258" t="s">
        <v>2962</v>
      </c>
      <c r="C232" s="259"/>
      <c r="D232" s="259"/>
      <c r="E232" s="63" t="str">
        <f t="shared" si="11"/>
        <v/>
      </c>
      <c r="F232" s="257" t="str">
        <f t="shared" si="9"/>
        <v>否</v>
      </c>
      <c r="G232" s="241" t="str">
        <f t="shared" si="10"/>
        <v>项</v>
      </c>
    </row>
    <row r="233" spans="1:7" ht="36" hidden="1" customHeight="1">
      <c r="A233" s="260" t="s">
        <v>2963</v>
      </c>
      <c r="B233" s="258" t="s">
        <v>2964</v>
      </c>
      <c r="C233" s="259"/>
      <c r="D233" s="259"/>
      <c r="E233" s="63" t="str">
        <f t="shared" si="11"/>
        <v/>
      </c>
      <c r="F233" s="257" t="str">
        <f t="shared" si="9"/>
        <v>否</v>
      </c>
      <c r="G233" s="241" t="str">
        <f t="shared" si="10"/>
        <v>项</v>
      </c>
    </row>
    <row r="234" spans="1:7" ht="36" hidden="1" customHeight="1">
      <c r="A234" s="260" t="s">
        <v>2965</v>
      </c>
      <c r="B234" s="258" t="s">
        <v>2966</v>
      </c>
      <c r="C234" s="259"/>
      <c r="D234" s="259"/>
      <c r="E234" s="63" t="str">
        <f t="shared" si="11"/>
        <v/>
      </c>
      <c r="F234" s="257" t="str">
        <f t="shared" si="9"/>
        <v>否</v>
      </c>
      <c r="G234" s="241" t="str">
        <f t="shared" si="10"/>
        <v>项</v>
      </c>
    </row>
    <row r="235" spans="1:7" ht="36" hidden="1" customHeight="1">
      <c r="A235" s="260" t="s">
        <v>2967</v>
      </c>
      <c r="B235" s="258" t="s">
        <v>2968</v>
      </c>
      <c r="C235" s="259"/>
      <c r="D235" s="259"/>
      <c r="E235" s="63" t="str">
        <f t="shared" si="11"/>
        <v/>
      </c>
      <c r="F235" s="257" t="str">
        <f t="shared" si="9"/>
        <v>否</v>
      </c>
      <c r="G235" s="241" t="str">
        <f t="shared" si="10"/>
        <v>项</v>
      </c>
    </row>
    <row r="236" spans="1:7" ht="36" hidden="1" customHeight="1">
      <c r="A236" s="260" t="s">
        <v>2969</v>
      </c>
      <c r="B236" s="258" t="s">
        <v>2970</v>
      </c>
      <c r="C236" s="259"/>
      <c r="D236" s="259"/>
      <c r="E236" s="63" t="str">
        <f t="shared" si="11"/>
        <v/>
      </c>
      <c r="F236" s="257" t="str">
        <f t="shared" si="9"/>
        <v>否</v>
      </c>
      <c r="G236" s="241" t="str">
        <f t="shared" si="10"/>
        <v>项</v>
      </c>
    </row>
    <row r="237" spans="1:7" ht="36" customHeight="1">
      <c r="A237" s="260" t="s">
        <v>2971</v>
      </c>
      <c r="B237" s="258" t="s">
        <v>2972</v>
      </c>
      <c r="C237" s="261">
        <v>170</v>
      </c>
      <c r="D237" s="259">
        <v>170</v>
      </c>
      <c r="E237" s="63">
        <f t="shared" si="11"/>
        <v>0</v>
      </c>
      <c r="F237" s="257" t="str">
        <f t="shared" si="9"/>
        <v>是</v>
      </c>
      <c r="G237" s="241" t="str">
        <f t="shared" si="10"/>
        <v>项</v>
      </c>
    </row>
    <row r="238" spans="1:7" ht="36" hidden="1" customHeight="1">
      <c r="A238" s="260" t="s">
        <v>2973</v>
      </c>
      <c r="B238" s="258" t="s">
        <v>2974</v>
      </c>
      <c r="C238" s="261"/>
      <c r="D238" s="259"/>
      <c r="E238" s="63" t="str">
        <f t="shared" si="11"/>
        <v/>
      </c>
      <c r="F238" s="257" t="str">
        <f t="shared" si="9"/>
        <v>否</v>
      </c>
      <c r="G238" s="241" t="str">
        <f t="shared" si="10"/>
        <v>项</v>
      </c>
    </row>
    <row r="239" spans="1:7" ht="36" customHeight="1">
      <c r="A239" s="262" t="s">
        <v>2975</v>
      </c>
      <c r="B239" s="254" t="s">
        <v>2976</v>
      </c>
      <c r="C239" s="255"/>
      <c r="D239" s="256"/>
      <c r="E239" s="63" t="str">
        <f t="shared" si="11"/>
        <v/>
      </c>
      <c r="F239" s="257" t="str">
        <f t="shared" si="9"/>
        <v>是</v>
      </c>
      <c r="G239" s="241" t="str">
        <f t="shared" si="10"/>
        <v>类</v>
      </c>
    </row>
    <row r="240" spans="1:7" ht="36" hidden="1" customHeight="1">
      <c r="A240" s="262" t="s">
        <v>2977</v>
      </c>
      <c r="B240" s="254" t="s">
        <v>2978</v>
      </c>
      <c r="C240" s="256"/>
      <c r="D240" s="259"/>
      <c r="E240" s="63" t="str">
        <f t="shared" si="11"/>
        <v/>
      </c>
      <c r="F240" s="257" t="str">
        <f t="shared" si="9"/>
        <v>否</v>
      </c>
      <c r="G240" s="241" t="str">
        <f t="shared" si="10"/>
        <v>款</v>
      </c>
    </row>
    <row r="241" spans="1:7" ht="36" hidden="1" customHeight="1">
      <c r="A241" s="263" t="s">
        <v>2979</v>
      </c>
      <c r="B241" s="258" t="s">
        <v>2980</v>
      </c>
      <c r="C241" s="259"/>
      <c r="D241" s="259"/>
      <c r="E241" s="63" t="str">
        <f t="shared" si="11"/>
        <v/>
      </c>
      <c r="F241" s="257" t="str">
        <f t="shared" si="9"/>
        <v>否</v>
      </c>
      <c r="G241" s="241" t="str">
        <f t="shared" si="10"/>
        <v>项</v>
      </c>
    </row>
    <row r="242" spans="1:7" ht="36" hidden="1" customHeight="1">
      <c r="A242" s="263" t="s">
        <v>2981</v>
      </c>
      <c r="B242" s="258" t="s">
        <v>2982</v>
      </c>
      <c r="C242" s="259"/>
      <c r="D242" s="259"/>
      <c r="E242" s="63" t="str">
        <f t="shared" si="11"/>
        <v/>
      </c>
      <c r="F242" s="257" t="str">
        <f t="shared" si="9"/>
        <v>否</v>
      </c>
      <c r="G242" s="241" t="str">
        <f t="shared" si="10"/>
        <v>项</v>
      </c>
    </row>
    <row r="243" spans="1:7" ht="36" hidden="1" customHeight="1">
      <c r="A243" s="263" t="s">
        <v>2983</v>
      </c>
      <c r="B243" s="258" t="s">
        <v>2984</v>
      </c>
      <c r="C243" s="259"/>
      <c r="D243" s="259"/>
      <c r="E243" s="63" t="str">
        <f t="shared" si="11"/>
        <v/>
      </c>
      <c r="F243" s="257" t="str">
        <f t="shared" si="9"/>
        <v>否</v>
      </c>
      <c r="G243" s="241" t="str">
        <f t="shared" si="10"/>
        <v>项</v>
      </c>
    </row>
    <row r="244" spans="1:7" ht="36" hidden="1" customHeight="1">
      <c r="A244" s="263" t="s">
        <v>2985</v>
      </c>
      <c r="B244" s="258" t="s">
        <v>2986</v>
      </c>
      <c r="C244" s="259"/>
      <c r="D244" s="259"/>
      <c r="E244" s="63" t="str">
        <f t="shared" si="11"/>
        <v/>
      </c>
      <c r="F244" s="257" t="str">
        <f t="shared" si="9"/>
        <v>否</v>
      </c>
      <c r="G244" s="241" t="str">
        <f t="shared" si="10"/>
        <v>项</v>
      </c>
    </row>
    <row r="245" spans="1:7" ht="36" hidden="1" customHeight="1">
      <c r="A245" s="263" t="s">
        <v>2987</v>
      </c>
      <c r="B245" s="258" t="s">
        <v>2988</v>
      </c>
      <c r="C245" s="259"/>
      <c r="D245" s="259"/>
      <c r="E245" s="63" t="str">
        <f t="shared" si="11"/>
        <v/>
      </c>
      <c r="F245" s="257" t="str">
        <f t="shared" si="9"/>
        <v>否</v>
      </c>
      <c r="G245" s="241" t="str">
        <f t="shared" si="10"/>
        <v>项</v>
      </c>
    </row>
    <row r="246" spans="1:7" ht="36" hidden="1" customHeight="1">
      <c r="A246" s="263" t="s">
        <v>2989</v>
      </c>
      <c r="B246" s="258" t="s">
        <v>2990</v>
      </c>
      <c r="C246" s="259"/>
      <c r="D246" s="259"/>
      <c r="E246" s="63" t="str">
        <f t="shared" si="11"/>
        <v/>
      </c>
      <c r="F246" s="257" t="str">
        <f t="shared" si="9"/>
        <v>否</v>
      </c>
      <c r="G246" s="241" t="str">
        <f t="shared" si="10"/>
        <v>项</v>
      </c>
    </row>
    <row r="247" spans="1:7" ht="36" hidden="1" customHeight="1">
      <c r="A247" s="263" t="s">
        <v>2991</v>
      </c>
      <c r="B247" s="258" t="s">
        <v>2992</v>
      </c>
      <c r="C247" s="259"/>
      <c r="D247" s="259"/>
      <c r="E247" s="63" t="str">
        <f t="shared" si="11"/>
        <v/>
      </c>
      <c r="F247" s="257" t="str">
        <f t="shared" si="9"/>
        <v>否</v>
      </c>
      <c r="G247" s="241" t="str">
        <f t="shared" si="10"/>
        <v>项</v>
      </c>
    </row>
    <row r="248" spans="1:7" ht="36" hidden="1" customHeight="1">
      <c r="A248" s="263" t="s">
        <v>2993</v>
      </c>
      <c r="B248" s="258" t="s">
        <v>2994</v>
      </c>
      <c r="C248" s="259"/>
      <c r="D248" s="259"/>
      <c r="E248" s="63" t="str">
        <f t="shared" si="11"/>
        <v/>
      </c>
      <c r="F248" s="257" t="str">
        <f t="shared" si="9"/>
        <v>否</v>
      </c>
      <c r="G248" s="241" t="str">
        <f t="shared" si="10"/>
        <v>项</v>
      </c>
    </row>
    <row r="249" spans="1:7" ht="36" hidden="1" customHeight="1">
      <c r="A249" s="263" t="s">
        <v>2995</v>
      </c>
      <c r="B249" s="258" t="s">
        <v>2996</v>
      </c>
      <c r="C249" s="259"/>
      <c r="D249" s="259"/>
      <c r="E249" s="63" t="str">
        <f t="shared" si="11"/>
        <v/>
      </c>
      <c r="F249" s="257" t="str">
        <f t="shared" si="9"/>
        <v>否</v>
      </c>
      <c r="G249" s="241" t="str">
        <f t="shared" si="10"/>
        <v>项</v>
      </c>
    </row>
    <row r="250" spans="1:7" ht="36" hidden="1" customHeight="1">
      <c r="A250" s="263" t="s">
        <v>2997</v>
      </c>
      <c r="B250" s="258" t="s">
        <v>2998</v>
      </c>
      <c r="C250" s="259"/>
      <c r="D250" s="259"/>
      <c r="E250" s="63" t="str">
        <f t="shared" si="11"/>
        <v/>
      </c>
      <c r="F250" s="257" t="str">
        <f t="shared" si="9"/>
        <v>否</v>
      </c>
      <c r="G250" s="241" t="str">
        <f t="shared" si="10"/>
        <v>项</v>
      </c>
    </row>
    <row r="251" spans="1:7" ht="36" hidden="1" customHeight="1">
      <c r="A251" s="263" t="s">
        <v>2999</v>
      </c>
      <c r="B251" s="258" t="s">
        <v>3000</v>
      </c>
      <c r="C251" s="259"/>
      <c r="D251" s="259"/>
      <c r="E251" s="63" t="str">
        <f t="shared" si="11"/>
        <v/>
      </c>
      <c r="F251" s="257" t="str">
        <f t="shared" si="9"/>
        <v>否</v>
      </c>
      <c r="G251" s="241" t="str">
        <f t="shared" si="10"/>
        <v>项</v>
      </c>
    </row>
    <row r="252" spans="1:7" ht="36" hidden="1" customHeight="1">
      <c r="A252" s="263" t="s">
        <v>3001</v>
      </c>
      <c r="B252" s="258" t="s">
        <v>3002</v>
      </c>
      <c r="C252" s="259"/>
      <c r="D252" s="259"/>
      <c r="E252" s="63" t="str">
        <f t="shared" si="11"/>
        <v/>
      </c>
      <c r="F252" s="257" t="str">
        <f t="shared" si="9"/>
        <v>否</v>
      </c>
      <c r="G252" s="241" t="str">
        <f t="shared" si="10"/>
        <v>项</v>
      </c>
    </row>
    <row r="253" spans="1:7" ht="36" hidden="1" customHeight="1">
      <c r="A253" s="262" t="s">
        <v>3003</v>
      </c>
      <c r="B253" s="254" t="s">
        <v>3004</v>
      </c>
      <c r="C253" s="256"/>
      <c r="D253" s="259"/>
      <c r="E253" s="63" t="str">
        <f t="shared" si="11"/>
        <v/>
      </c>
      <c r="F253" s="257" t="str">
        <f t="shared" si="9"/>
        <v>否</v>
      </c>
      <c r="G253" s="241" t="str">
        <f t="shared" si="10"/>
        <v>款</v>
      </c>
    </row>
    <row r="254" spans="1:7" ht="36" hidden="1" customHeight="1">
      <c r="A254" s="263" t="s">
        <v>3005</v>
      </c>
      <c r="B254" s="258" t="s">
        <v>3006</v>
      </c>
      <c r="C254" s="259"/>
      <c r="D254" s="259"/>
      <c r="E254" s="63" t="str">
        <f t="shared" si="11"/>
        <v/>
      </c>
      <c r="F254" s="257" t="str">
        <f t="shared" si="9"/>
        <v>否</v>
      </c>
      <c r="G254" s="241" t="str">
        <f t="shared" si="10"/>
        <v>项</v>
      </c>
    </row>
    <row r="255" spans="1:7" ht="36" hidden="1" customHeight="1">
      <c r="A255" s="263" t="s">
        <v>3007</v>
      </c>
      <c r="B255" s="258" t="s">
        <v>3008</v>
      </c>
      <c r="C255" s="259"/>
      <c r="D255" s="259"/>
      <c r="E255" s="63" t="str">
        <f t="shared" si="11"/>
        <v/>
      </c>
      <c r="F255" s="257" t="str">
        <f t="shared" si="9"/>
        <v>否</v>
      </c>
      <c r="G255" s="241" t="str">
        <f t="shared" si="10"/>
        <v>项</v>
      </c>
    </row>
    <row r="256" spans="1:7" ht="36" hidden="1" customHeight="1">
      <c r="A256" s="263" t="s">
        <v>3009</v>
      </c>
      <c r="B256" s="258" t="s">
        <v>3010</v>
      </c>
      <c r="C256" s="259"/>
      <c r="D256" s="259"/>
      <c r="E256" s="63" t="str">
        <f t="shared" si="11"/>
        <v/>
      </c>
      <c r="F256" s="257" t="str">
        <f t="shared" si="9"/>
        <v>否</v>
      </c>
      <c r="G256" s="241" t="str">
        <f t="shared" si="10"/>
        <v>项</v>
      </c>
    </row>
    <row r="257" spans="1:7" ht="36" hidden="1" customHeight="1">
      <c r="A257" s="263" t="s">
        <v>3011</v>
      </c>
      <c r="B257" s="258" t="s">
        <v>3012</v>
      </c>
      <c r="C257" s="259"/>
      <c r="D257" s="259"/>
      <c r="E257" s="63" t="str">
        <f t="shared" si="11"/>
        <v/>
      </c>
      <c r="F257" s="257" t="str">
        <f t="shared" si="9"/>
        <v>否</v>
      </c>
      <c r="G257" s="241" t="str">
        <f t="shared" si="10"/>
        <v>项</v>
      </c>
    </row>
    <row r="258" spans="1:7" ht="36" hidden="1" customHeight="1">
      <c r="A258" s="263" t="s">
        <v>3013</v>
      </c>
      <c r="B258" s="258" t="s">
        <v>3014</v>
      </c>
      <c r="C258" s="259"/>
      <c r="D258" s="259"/>
      <c r="E258" s="63" t="str">
        <f t="shared" si="11"/>
        <v/>
      </c>
      <c r="F258" s="257" t="str">
        <f t="shared" si="9"/>
        <v>否</v>
      </c>
      <c r="G258" s="241" t="str">
        <f t="shared" si="10"/>
        <v>项</v>
      </c>
    </row>
    <row r="259" spans="1:7" ht="36" hidden="1" customHeight="1">
      <c r="A259" s="263" t="s">
        <v>3015</v>
      </c>
      <c r="B259" s="258" t="s">
        <v>3016</v>
      </c>
      <c r="C259" s="259"/>
      <c r="D259" s="259"/>
      <c r="E259" s="63" t="str">
        <f t="shared" si="11"/>
        <v/>
      </c>
      <c r="F259" s="257" t="str">
        <f t="shared" si="9"/>
        <v>否</v>
      </c>
      <c r="G259" s="241" t="str">
        <f t="shared" si="10"/>
        <v>项</v>
      </c>
    </row>
    <row r="260" spans="1:7" ht="36" customHeight="1">
      <c r="A260" s="260"/>
      <c r="B260" s="258"/>
      <c r="C260" s="261"/>
      <c r="D260" s="255"/>
      <c r="E260" s="63" t="str">
        <f t="shared" si="11"/>
        <v/>
      </c>
      <c r="F260" s="257" t="str">
        <f>IF(LEN(A260)=3,"是",IF(B260&lt;&gt;"",IF(SUM(C260:D260)&lt;&gt;0,"是","否"),"是"))</f>
        <v>是</v>
      </c>
      <c r="G260" s="241"/>
    </row>
    <row r="261" spans="1:7" ht="36" customHeight="1">
      <c r="A261" s="265"/>
      <c r="B261" s="266" t="s">
        <v>3035</v>
      </c>
      <c r="C261" s="255">
        <v>299348</v>
      </c>
      <c r="D261" s="256">
        <f>D4+D20+D32+D43+D98+D122+D174+D178+D204+D221+D239</f>
        <v>232701</v>
      </c>
      <c r="E261" s="63">
        <f t="shared" ref="E261:E271" si="12">IF(C261&gt;0,D261/C261-1,IF(C261&lt;0,-(D261/C261-1),""))</f>
        <v>-0.223</v>
      </c>
      <c r="F261" s="257" t="str">
        <f>IF(LEN(A261)=3,"是",IF(B261&lt;&gt;"",IF(SUM(C261:D261)&lt;&gt;0,"是","否"),"是"))</f>
        <v>是</v>
      </c>
      <c r="G261" s="241"/>
    </row>
    <row r="262" spans="1:7" ht="36" customHeight="1">
      <c r="A262" s="267" t="s">
        <v>3018</v>
      </c>
      <c r="B262" s="268" t="s">
        <v>155</v>
      </c>
      <c r="C262" s="62"/>
      <c r="D262" s="62"/>
      <c r="E262" s="63" t="str">
        <f t="shared" si="12"/>
        <v/>
      </c>
      <c r="F262" s="257" t="str">
        <f t="shared" ref="F262:F271" si="13">IF(LEN(A262)=3,"是",IF(B262&lt;&gt;"",IF(SUM(C262:D262)&lt;&gt;0,"是","否"),"是"))</f>
        <v>是</v>
      </c>
      <c r="G262" s="241"/>
    </row>
    <row r="263" spans="1:7" ht="36" hidden="1" customHeight="1">
      <c r="A263" s="267" t="s">
        <v>3019</v>
      </c>
      <c r="B263" s="269" t="s">
        <v>3020</v>
      </c>
      <c r="C263" s="67"/>
      <c r="D263" s="67"/>
      <c r="E263" s="63" t="str">
        <f t="shared" si="12"/>
        <v/>
      </c>
      <c r="F263" s="257" t="str">
        <f t="shared" si="13"/>
        <v>否</v>
      </c>
      <c r="G263" s="241"/>
    </row>
    <row r="264" spans="1:7" ht="36" hidden="1" customHeight="1">
      <c r="A264" s="270" t="s">
        <v>3036</v>
      </c>
      <c r="B264" s="269" t="s">
        <v>3037</v>
      </c>
      <c r="C264" s="67"/>
      <c r="D264" s="67"/>
      <c r="E264" s="63" t="str">
        <f t="shared" si="12"/>
        <v/>
      </c>
      <c r="F264" s="257" t="str">
        <f t="shared" si="13"/>
        <v>否</v>
      </c>
      <c r="G264" s="241"/>
    </row>
    <row r="265" spans="1:7" ht="36" hidden="1" customHeight="1">
      <c r="A265" s="271" t="s">
        <v>3021</v>
      </c>
      <c r="B265" s="272" t="s">
        <v>3022</v>
      </c>
      <c r="C265" s="67"/>
      <c r="D265" s="67"/>
      <c r="E265" s="63" t="str">
        <f t="shared" si="12"/>
        <v/>
      </c>
      <c r="F265" s="257" t="str">
        <f t="shared" si="13"/>
        <v>否</v>
      </c>
    </row>
    <row r="266" spans="1:7" ht="36" customHeight="1">
      <c r="A266" s="270" t="s">
        <v>3038</v>
      </c>
      <c r="B266" s="269" t="s">
        <v>3026</v>
      </c>
      <c r="C266" s="67">
        <v>39923</v>
      </c>
      <c r="D266" s="67"/>
      <c r="E266" s="63">
        <f t="shared" si="12"/>
        <v>-1</v>
      </c>
      <c r="F266" s="257" t="str">
        <f t="shared" si="13"/>
        <v>是</v>
      </c>
      <c r="G266" s="241"/>
    </row>
    <row r="267" spans="1:7" ht="36" customHeight="1">
      <c r="A267" s="270" t="s">
        <v>3027</v>
      </c>
      <c r="B267" s="269" t="s">
        <v>3028</v>
      </c>
      <c r="C267" s="67">
        <v>10601</v>
      </c>
      <c r="D267" s="67"/>
      <c r="E267" s="63">
        <f t="shared" si="12"/>
        <v>-1</v>
      </c>
      <c r="F267" s="257" t="str">
        <f t="shared" si="13"/>
        <v>是</v>
      </c>
      <c r="G267" s="241"/>
    </row>
    <row r="268" spans="1:7" ht="36" hidden="1" customHeight="1">
      <c r="A268" s="270" t="s">
        <v>3039</v>
      </c>
      <c r="B268" s="273" t="s">
        <v>3040</v>
      </c>
      <c r="C268" s="67"/>
      <c r="D268" s="67"/>
      <c r="E268" s="63" t="str">
        <f t="shared" si="12"/>
        <v/>
      </c>
      <c r="F268" s="257" t="str">
        <f t="shared" si="13"/>
        <v>否</v>
      </c>
      <c r="G268" s="241"/>
    </row>
    <row r="269" spans="1:7" ht="36" customHeight="1">
      <c r="A269" s="267" t="s">
        <v>3029</v>
      </c>
      <c r="B269" s="274" t="s">
        <v>3030</v>
      </c>
      <c r="C269" s="62">
        <v>21210</v>
      </c>
      <c r="D269" s="62">
        <v>14377</v>
      </c>
      <c r="E269" s="63">
        <f t="shared" si="12"/>
        <v>-0.32200000000000001</v>
      </c>
      <c r="F269" s="257" t="str">
        <f t="shared" si="13"/>
        <v>是</v>
      </c>
      <c r="G269" s="241"/>
    </row>
    <row r="270" spans="1:7" ht="36" hidden="1" customHeight="1">
      <c r="A270" s="267"/>
      <c r="B270" s="274" t="s">
        <v>3041</v>
      </c>
      <c r="C270" s="62"/>
      <c r="D270" s="67"/>
      <c r="E270" s="63" t="str">
        <f t="shared" si="12"/>
        <v/>
      </c>
      <c r="F270" s="257" t="str">
        <f t="shared" si="13"/>
        <v>否</v>
      </c>
      <c r="G270" s="241"/>
    </row>
    <row r="271" spans="1:7" ht="36" customHeight="1">
      <c r="A271" s="275"/>
      <c r="B271" s="276" t="s">
        <v>162</v>
      </c>
      <c r="C271" s="62">
        <v>371082</v>
      </c>
      <c r="D271" s="62">
        <v>247078</v>
      </c>
      <c r="E271" s="63">
        <f t="shared" si="12"/>
        <v>-0.33400000000000002</v>
      </c>
      <c r="F271" s="257" t="str">
        <f t="shared" si="13"/>
        <v>是</v>
      </c>
      <c r="G271" s="241"/>
    </row>
    <row r="272" spans="1:7">
      <c r="C272" s="277"/>
      <c r="D272" s="277"/>
    </row>
    <row r="273" spans="3:4">
      <c r="C273" s="277"/>
      <c r="D273" s="277"/>
    </row>
    <row r="274" spans="3:4">
      <c r="C274" s="277"/>
      <c r="D274" s="277"/>
    </row>
  </sheetData>
  <autoFilter ref="A3:G271">
    <filterColumn colId="5">
      <filters>
        <filter val="是"/>
      </filters>
    </filterColumn>
  </autoFilter>
  <mergeCells count="1">
    <mergeCell ref="B1:E1"/>
  </mergeCells>
  <phoneticPr fontId="99" type="noConversion"/>
  <conditionalFormatting sqref="B268">
    <cfRule type="expression" dxfId="30" priority="10" stopIfTrue="1">
      <formula>"len($A:$A)=3"</formula>
    </cfRule>
  </conditionalFormatting>
  <conditionalFormatting sqref="C268">
    <cfRule type="expression" dxfId="29" priority="4" stopIfTrue="1">
      <formula>"len($A:$A)=3"</formula>
    </cfRule>
  </conditionalFormatting>
  <conditionalFormatting sqref="D268">
    <cfRule type="expression" dxfId="28" priority="3" stopIfTrue="1">
      <formula>"len($A:$A)=3"</formula>
    </cfRule>
  </conditionalFormatting>
  <conditionalFormatting sqref="D269">
    <cfRule type="expression" dxfId="27" priority="1" stopIfTrue="1">
      <formula>"len($A:$A)=3"</formula>
    </cfRule>
  </conditionalFormatting>
  <conditionalFormatting sqref="B269:B270">
    <cfRule type="expression" dxfId="26" priority="8" stopIfTrue="1">
      <formula>"len($A:$A)=3"</formula>
    </cfRule>
  </conditionalFormatting>
  <conditionalFormatting sqref="C269:C270">
    <cfRule type="expression" dxfId="25" priority="2" stopIfTrue="1">
      <formula>"len($A:$A)=3"</formula>
    </cfRule>
  </conditionalFormatting>
  <printOptions horizontalCentered="1"/>
  <pageMargins left="0.47152777777777799" right="0.39305555555555599" top="0.74791666666666701" bottom="0.74791666666666701" header="0.31388888888888899" footer="0.31388888888888899"/>
  <pageSetup paperSize="9" scale="75" orientation="portrait" r:id="rId1"/>
  <headerFooter alignWithMargins="0">
    <oddFooter>&amp;C&amp;16- &amp;P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F0"/>
  </sheetPr>
  <dimension ref="A1:E16"/>
  <sheetViews>
    <sheetView showGridLines="0" showZeros="0" view="pageBreakPreview" zoomScaleNormal="100" workbookViewId="0">
      <selection activeCell="K8" sqref="K8"/>
    </sheetView>
  </sheetViews>
  <sheetFormatPr defaultColWidth="9" defaultRowHeight="13.5"/>
  <cols>
    <col min="1" max="1" width="52.125" style="217" customWidth="1"/>
    <col min="2" max="4" width="20.625" customWidth="1"/>
  </cols>
  <sheetData>
    <row r="1" spans="1:5" s="216" customFormat="1" ht="45" customHeight="1">
      <c r="A1" s="483" t="s">
        <v>13</v>
      </c>
      <c r="B1" s="483"/>
      <c r="C1" s="483"/>
      <c r="D1" s="483"/>
      <c r="E1" s="218"/>
    </row>
    <row r="2" spans="1:5" ht="20.100000000000001" customHeight="1">
      <c r="A2" s="219"/>
      <c r="B2" s="220"/>
      <c r="C2" s="221"/>
      <c r="D2" s="221" t="s">
        <v>37</v>
      </c>
      <c r="E2" s="217"/>
    </row>
    <row r="3" spans="1:5" ht="45" customHeight="1">
      <c r="A3" s="135" t="s">
        <v>2486</v>
      </c>
      <c r="B3" s="222" t="s">
        <v>163</v>
      </c>
      <c r="C3" s="222" t="s">
        <v>41</v>
      </c>
      <c r="D3" s="222" t="s">
        <v>164</v>
      </c>
      <c r="E3" s="223" t="s">
        <v>43</v>
      </c>
    </row>
    <row r="4" spans="1:5" ht="36" customHeight="1">
      <c r="A4" s="224" t="s">
        <v>2567</v>
      </c>
      <c r="B4" s="225" t="s">
        <v>2490</v>
      </c>
      <c r="C4" s="226"/>
      <c r="D4" s="227"/>
      <c r="E4" s="228" t="str">
        <f>IF(A4&lt;&gt;"",IF(SUM(B4:C4)&lt;&gt;0,"是","否"),"是")</f>
        <v>否</v>
      </c>
    </row>
    <row r="5" spans="1:5" ht="36" customHeight="1">
      <c r="A5" s="224" t="s">
        <v>2598</v>
      </c>
      <c r="B5" s="226"/>
      <c r="C5" s="226"/>
      <c r="D5" s="227"/>
      <c r="E5" s="228" t="str">
        <f t="shared" ref="E5:E15" si="0">IF(A5&lt;&gt;"",IF(SUM(B5:C5)&lt;&gt;0,"是","否"),"是")</f>
        <v>否</v>
      </c>
    </row>
    <row r="6" spans="1:5" ht="36" customHeight="1">
      <c r="A6" s="224" t="s">
        <v>2618</v>
      </c>
      <c r="B6" s="226"/>
      <c r="C6" s="226"/>
      <c r="D6" s="227"/>
      <c r="E6" s="228" t="str">
        <f t="shared" si="0"/>
        <v>否</v>
      </c>
    </row>
    <row r="7" spans="1:5" ht="36" customHeight="1">
      <c r="A7" s="229" t="s">
        <v>2630</v>
      </c>
      <c r="B7" s="226"/>
      <c r="C7" s="226"/>
      <c r="D7" s="227"/>
      <c r="E7" s="230" t="str">
        <f t="shared" si="0"/>
        <v>否</v>
      </c>
    </row>
    <row r="8" spans="1:5" ht="36" customHeight="1">
      <c r="A8" s="224" t="s">
        <v>2721</v>
      </c>
      <c r="B8" s="226"/>
      <c r="C8" s="226"/>
      <c r="D8" s="227"/>
      <c r="E8" s="228" t="str">
        <f t="shared" si="0"/>
        <v>否</v>
      </c>
    </row>
    <row r="9" spans="1:5" ht="36" customHeight="1">
      <c r="A9" s="224" t="s">
        <v>2754</v>
      </c>
      <c r="B9" s="226"/>
      <c r="C9" s="226"/>
      <c r="D9" s="227"/>
      <c r="E9" s="228" t="str">
        <f t="shared" si="0"/>
        <v>否</v>
      </c>
    </row>
    <row r="10" spans="1:5" ht="36" customHeight="1">
      <c r="A10" s="229" t="s">
        <v>2852</v>
      </c>
      <c r="B10" s="226"/>
      <c r="C10" s="226"/>
      <c r="D10" s="227"/>
      <c r="E10" s="230" t="str">
        <f t="shared" si="0"/>
        <v>否</v>
      </c>
    </row>
    <row r="11" spans="1:5" ht="36" customHeight="1">
      <c r="A11" s="224" t="s">
        <v>2859</v>
      </c>
      <c r="B11" s="226"/>
      <c r="C11" s="226"/>
      <c r="D11" s="227"/>
      <c r="E11" s="228" t="str">
        <f t="shared" si="0"/>
        <v>否</v>
      </c>
    </row>
    <row r="12" spans="1:5" ht="36" customHeight="1">
      <c r="A12" s="229" t="s">
        <v>2908</v>
      </c>
      <c r="B12" s="226"/>
      <c r="C12" s="226"/>
      <c r="D12" s="227"/>
      <c r="E12" s="230" t="str">
        <f t="shared" si="0"/>
        <v>否</v>
      </c>
    </row>
    <row r="13" spans="1:5" ht="36" customHeight="1">
      <c r="A13" s="229" t="s">
        <v>2941</v>
      </c>
      <c r="B13" s="226"/>
      <c r="C13" s="226"/>
      <c r="D13" s="227"/>
      <c r="E13" s="230" t="str">
        <f t="shared" si="0"/>
        <v>否</v>
      </c>
    </row>
    <row r="14" spans="1:5" ht="36" customHeight="1">
      <c r="A14" s="229" t="s">
        <v>2976</v>
      </c>
      <c r="B14" s="226"/>
      <c r="C14" s="226"/>
      <c r="D14" s="227"/>
      <c r="E14" s="230" t="str">
        <f t="shared" si="0"/>
        <v>否</v>
      </c>
    </row>
    <row r="15" spans="1:5" ht="36" customHeight="1">
      <c r="A15" s="231" t="s">
        <v>3042</v>
      </c>
      <c r="B15" s="232"/>
      <c r="C15" s="232"/>
      <c r="D15" s="233"/>
      <c r="E15" s="228" t="str">
        <f t="shared" si="0"/>
        <v>否</v>
      </c>
    </row>
    <row r="16" spans="1:5" ht="36.75" customHeight="1">
      <c r="A16" s="484" t="s">
        <v>2511</v>
      </c>
      <c r="B16" s="485"/>
      <c r="C16" s="485"/>
      <c r="D16" s="486"/>
    </row>
  </sheetData>
  <mergeCells count="2">
    <mergeCell ref="A1:D1"/>
    <mergeCell ref="A16:D16"/>
  </mergeCells>
  <phoneticPr fontId="99" type="noConversion"/>
  <conditionalFormatting sqref="E4:E15">
    <cfRule type="cellIs" dxfId="24" priority="2" stopIfTrue="1" operator="lessThan">
      <formula>0</formula>
    </cfRule>
  </conditionalFormatting>
  <conditionalFormatting sqref="E13:E15">
    <cfRule type="cellIs" dxfId="23" priority="1" stopIfTrue="1" operator="lessThan">
      <formula>0</formula>
    </cfRule>
  </conditionalFormatting>
  <printOptions horizontalCentered="1"/>
  <pageMargins left="0.47152777777777799" right="0.39305555555555599" top="0.74791666666666701" bottom="0.74791666666666701" header="0.31388888888888899" footer="0.31388888888888899"/>
  <pageSetup paperSize="9" scale="75" orientation="portrait" r:id="rId1"/>
  <headerFooter alignWithMargins="0">
    <oddFooter>&amp;C&amp;16- &amp;P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F0"/>
  </sheetPr>
  <dimension ref="A1:E53"/>
  <sheetViews>
    <sheetView showGridLines="0" showZeros="0" view="pageBreakPreview" zoomScaleNormal="100" workbookViewId="0">
      <selection activeCell="K8" sqref="K8"/>
    </sheetView>
  </sheetViews>
  <sheetFormatPr defaultColWidth="9" defaultRowHeight="14.25"/>
  <cols>
    <col min="1" max="1" width="50.75" style="193" customWidth="1"/>
    <col min="2" max="4" width="20.625" style="193" customWidth="1"/>
    <col min="5" max="5" width="4.25" style="193" customWidth="1"/>
    <col min="6" max="6" width="13.75" style="193"/>
    <col min="7" max="16384" width="9" style="193"/>
  </cols>
  <sheetData>
    <row r="1" spans="1:5" ht="45" customHeight="1">
      <c r="A1" s="487" t="s">
        <v>14</v>
      </c>
      <c r="B1" s="487"/>
      <c r="C1" s="487"/>
      <c r="D1" s="487"/>
    </row>
    <row r="2" spans="1:5" ht="20.100000000000001" customHeight="1">
      <c r="A2" s="202"/>
      <c r="B2" s="203"/>
      <c r="C2" s="204"/>
      <c r="D2" s="205" t="s">
        <v>3043</v>
      </c>
    </row>
    <row r="3" spans="1:5" ht="45" customHeight="1">
      <c r="A3" s="160" t="s">
        <v>3044</v>
      </c>
      <c r="B3" s="58" t="s">
        <v>40</v>
      </c>
      <c r="C3" s="58" t="s">
        <v>41</v>
      </c>
      <c r="D3" s="58" t="s">
        <v>42</v>
      </c>
      <c r="E3" s="193" t="s">
        <v>43</v>
      </c>
    </row>
    <row r="4" spans="1:5" ht="36" customHeight="1">
      <c r="A4" s="131" t="s">
        <v>3045</v>
      </c>
      <c r="B4" s="206"/>
      <c r="C4" s="206"/>
      <c r="D4" s="63"/>
      <c r="E4" s="207" t="str">
        <f t="shared" ref="E4:E40" si="0">IF(A4&lt;&gt;"",IF(SUM(B4:C4)&lt;&gt;0,"是","否"),"是")</f>
        <v>否</v>
      </c>
    </row>
    <row r="5" spans="1:5" ht="36" customHeight="1">
      <c r="A5" s="145" t="s">
        <v>3046</v>
      </c>
      <c r="B5" s="208"/>
      <c r="C5" s="209"/>
      <c r="D5" s="63"/>
      <c r="E5" s="207" t="str">
        <f t="shared" si="0"/>
        <v>否</v>
      </c>
    </row>
    <row r="6" spans="1:5" ht="36" customHeight="1">
      <c r="A6" s="145" t="s">
        <v>3047</v>
      </c>
      <c r="B6" s="208"/>
      <c r="C6" s="208"/>
      <c r="D6" s="63"/>
      <c r="E6" s="207" t="str">
        <f t="shared" si="0"/>
        <v>否</v>
      </c>
    </row>
    <row r="7" spans="1:5" ht="36" customHeight="1">
      <c r="A7" s="145" t="s">
        <v>3048</v>
      </c>
      <c r="B7" s="210"/>
      <c r="C7" s="209"/>
      <c r="D7" s="63"/>
      <c r="E7" s="207" t="str">
        <f t="shared" si="0"/>
        <v>否</v>
      </c>
    </row>
    <row r="8" spans="1:5" ht="36" customHeight="1">
      <c r="A8" s="145" t="s">
        <v>3049</v>
      </c>
      <c r="B8" s="208"/>
      <c r="C8" s="209"/>
      <c r="D8" s="63"/>
      <c r="E8" s="207" t="str">
        <f t="shared" si="0"/>
        <v>否</v>
      </c>
    </row>
    <row r="9" spans="1:5" ht="36" customHeight="1">
      <c r="A9" s="145" t="s">
        <v>3050</v>
      </c>
      <c r="B9" s="210"/>
      <c r="C9" s="209"/>
      <c r="D9" s="63"/>
      <c r="E9" s="207" t="str">
        <f t="shared" si="0"/>
        <v>否</v>
      </c>
    </row>
    <row r="10" spans="1:5" ht="36" customHeight="1">
      <c r="A10" s="145" t="s">
        <v>3051</v>
      </c>
      <c r="B10" s="208"/>
      <c r="C10" s="209"/>
      <c r="D10" s="63"/>
      <c r="E10" s="207" t="str">
        <f t="shared" si="0"/>
        <v>否</v>
      </c>
    </row>
    <row r="11" spans="1:5" ht="36" customHeight="1">
      <c r="A11" s="145" t="s">
        <v>3052</v>
      </c>
      <c r="B11" s="208"/>
      <c r="C11" s="209"/>
      <c r="D11" s="63"/>
      <c r="E11" s="207" t="str">
        <f t="shared" si="0"/>
        <v>否</v>
      </c>
    </row>
    <row r="12" spans="1:5" ht="36" customHeight="1">
      <c r="A12" s="145" t="s">
        <v>3053</v>
      </c>
      <c r="B12" s="208"/>
      <c r="C12" s="209"/>
      <c r="D12" s="63"/>
      <c r="E12" s="207" t="str">
        <f t="shared" si="0"/>
        <v>否</v>
      </c>
    </row>
    <row r="13" spans="1:5" ht="36" customHeight="1">
      <c r="A13" s="145" t="s">
        <v>3054</v>
      </c>
      <c r="B13" s="211"/>
      <c r="C13" s="208"/>
      <c r="D13" s="63"/>
      <c r="E13" s="207" t="str">
        <f t="shared" si="0"/>
        <v>否</v>
      </c>
    </row>
    <row r="14" spans="1:5" ht="36" customHeight="1">
      <c r="A14" s="145" t="s">
        <v>3055</v>
      </c>
      <c r="B14" s="211"/>
      <c r="C14" s="209"/>
      <c r="D14" s="63"/>
      <c r="E14" s="207" t="str">
        <f t="shared" si="0"/>
        <v>否</v>
      </c>
    </row>
    <row r="15" spans="1:5" ht="36" customHeight="1">
      <c r="A15" s="145" t="s">
        <v>3056</v>
      </c>
      <c r="B15" s="211"/>
      <c r="C15" s="212"/>
      <c r="D15" s="63"/>
      <c r="E15" s="207" t="str">
        <f t="shared" si="0"/>
        <v>否</v>
      </c>
    </row>
    <row r="16" spans="1:5" ht="36" customHeight="1">
      <c r="A16" s="145" t="s">
        <v>3057</v>
      </c>
      <c r="B16" s="211"/>
      <c r="C16" s="212"/>
      <c r="D16" s="63"/>
      <c r="E16" s="207" t="str">
        <f t="shared" si="0"/>
        <v>否</v>
      </c>
    </row>
    <row r="17" spans="1:5" ht="36" customHeight="1">
      <c r="A17" s="145" t="s">
        <v>3058</v>
      </c>
      <c r="B17" s="208"/>
      <c r="C17" s="209"/>
      <c r="D17" s="63"/>
      <c r="E17" s="207" t="str">
        <f t="shared" si="0"/>
        <v>否</v>
      </c>
    </row>
    <row r="18" spans="1:5" ht="36" customHeight="1">
      <c r="A18" s="145" t="s">
        <v>3059</v>
      </c>
      <c r="B18" s="211"/>
      <c r="C18" s="212"/>
      <c r="D18" s="63"/>
      <c r="E18" s="207" t="str">
        <f t="shared" si="0"/>
        <v>否</v>
      </c>
    </row>
    <row r="19" spans="1:5" ht="36" customHeight="1">
      <c r="A19" s="145" t="s">
        <v>3060</v>
      </c>
      <c r="B19" s="211"/>
      <c r="C19" s="212"/>
      <c r="D19" s="63"/>
      <c r="E19" s="207" t="str">
        <f t="shared" si="0"/>
        <v>否</v>
      </c>
    </row>
    <row r="20" spans="1:5" ht="36" customHeight="1">
      <c r="A20" s="145" t="s">
        <v>3061</v>
      </c>
      <c r="B20" s="208"/>
      <c r="C20" s="212"/>
      <c r="D20" s="63"/>
      <c r="E20" s="207" t="str">
        <f t="shared" si="0"/>
        <v>否</v>
      </c>
    </row>
    <row r="21" spans="1:5" ht="36" customHeight="1">
      <c r="A21" s="145" t="s">
        <v>3062</v>
      </c>
      <c r="B21" s="211"/>
      <c r="C21" s="209"/>
      <c r="D21" s="63"/>
      <c r="E21" s="207" t="str">
        <f t="shared" si="0"/>
        <v>否</v>
      </c>
    </row>
    <row r="22" spans="1:5" ht="36" customHeight="1">
      <c r="A22" s="145" t="s">
        <v>3063</v>
      </c>
      <c r="B22" s="211"/>
      <c r="C22" s="209"/>
      <c r="D22" s="63"/>
      <c r="E22" s="207" t="str">
        <f t="shared" si="0"/>
        <v>否</v>
      </c>
    </row>
    <row r="23" spans="1:5" ht="36" customHeight="1">
      <c r="A23" s="131" t="s">
        <v>3064</v>
      </c>
      <c r="B23" s="206"/>
      <c r="C23" s="206"/>
      <c r="D23" s="63"/>
      <c r="E23" s="207" t="str">
        <f t="shared" si="0"/>
        <v>否</v>
      </c>
    </row>
    <row r="24" spans="1:5" ht="36" customHeight="1">
      <c r="A24" s="167" t="s">
        <v>3065</v>
      </c>
      <c r="B24" s="211"/>
      <c r="C24" s="209"/>
      <c r="D24" s="63"/>
      <c r="E24" s="207" t="str">
        <f t="shared" si="0"/>
        <v>否</v>
      </c>
    </row>
    <row r="25" spans="1:5" ht="36" customHeight="1">
      <c r="A25" s="167" t="s">
        <v>3066</v>
      </c>
      <c r="B25" s="211"/>
      <c r="C25" s="209"/>
      <c r="D25" s="63"/>
      <c r="E25" s="207" t="str">
        <f t="shared" si="0"/>
        <v>否</v>
      </c>
    </row>
    <row r="26" spans="1:5" ht="36" customHeight="1">
      <c r="A26" s="167" t="s">
        <v>3067</v>
      </c>
      <c r="B26" s="211"/>
      <c r="C26" s="209"/>
      <c r="D26" s="63"/>
      <c r="E26" s="207" t="str">
        <f t="shared" si="0"/>
        <v>否</v>
      </c>
    </row>
    <row r="27" spans="1:5" ht="36" customHeight="1">
      <c r="A27" s="167" t="s">
        <v>3068</v>
      </c>
      <c r="B27" s="211"/>
      <c r="C27" s="209"/>
      <c r="D27" s="63"/>
      <c r="E27" s="207" t="str">
        <f t="shared" si="0"/>
        <v>否</v>
      </c>
    </row>
    <row r="28" spans="1:5" ht="36" customHeight="1">
      <c r="A28" s="131" t="s">
        <v>3069</v>
      </c>
      <c r="B28" s="206"/>
      <c r="C28" s="206"/>
      <c r="D28" s="63"/>
      <c r="E28" s="207" t="str">
        <f t="shared" si="0"/>
        <v>否</v>
      </c>
    </row>
    <row r="29" spans="1:5" ht="36" customHeight="1">
      <c r="A29" s="167" t="s">
        <v>3070</v>
      </c>
      <c r="B29" s="211"/>
      <c r="C29" s="209"/>
      <c r="D29" s="63"/>
      <c r="E29" s="207" t="str">
        <f t="shared" si="0"/>
        <v>否</v>
      </c>
    </row>
    <row r="30" spans="1:5" ht="36" customHeight="1">
      <c r="A30" s="167" t="s">
        <v>3071</v>
      </c>
      <c r="B30" s="208"/>
      <c r="C30" s="209"/>
      <c r="D30" s="63"/>
      <c r="E30" s="207" t="str">
        <f t="shared" si="0"/>
        <v>否</v>
      </c>
    </row>
    <row r="31" spans="1:5" ht="36" customHeight="1">
      <c r="A31" s="167" t="s">
        <v>3072</v>
      </c>
      <c r="B31" s="211"/>
      <c r="C31" s="209"/>
      <c r="D31" s="63"/>
      <c r="E31" s="207" t="str">
        <f t="shared" si="0"/>
        <v>否</v>
      </c>
    </row>
    <row r="32" spans="1:5" ht="36" customHeight="1">
      <c r="A32" s="131" t="s">
        <v>3073</v>
      </c>
      <c r="B32" s="206"/>
      <c r="C32" s="206"/>
      <c r="D32" s="63"/>
      <c r="E32" s="207" t="str">
        <f t="shared" si="0"/>
        <v>否</v>
      </c>
    </row>
    <row r="33" spans="1:5" ht="36" customHeight="1">
      <c r="A33" s="167" t="s">
        <v>3074</v>
      </c>
      <c r="B33" s="208"/>
      <c r="C33" s="213"/>
      <c r="D33" s="63"/>
      <c r="E33" s="207" t="str">
        <f t="shared" si="0"/>
        <v>否</v>
      </c>
    </row>
    <row r="34" spans="1:5" ht="36" customHeight="1">
      <c r="A34" s="167" t="s">
        <v>3075</v>
      </c>
      <c r="B34" s="211"/>
      <c r="C34" s="213"/>
      <c r="D34" s="63"/>
      <c r="E34" s="207" t="str">
        <f t="shared" si="0"/>
        <v>否</v>
      </c>
    </row>
    <row r="35" spans="1:5" ht="36" customHeight="1">
      <c r="A35" s="167" t="s">
        <v>3076</v>
      </c>
      <c r="B35" s="211"/>
      <c r="C35" s="212"/>
      <c r="D35" s="63"/>
      <c r="E35" s="207" t="str">
        <f t="shared" si="0"/>
        <v>否</v>
      </c>
    </row>
    <row r="36" spans="1:5" ht="36" customHeight="1">
      <c r="A36" s="131" t="s">
        <v>3077</v>
      </c>
      <c r="B36" s="214"/>
      <c r="C36" s="215"/>
      <c r="D36" s="63"/>
      <c r="E36" s="207" t="str">
        <f t="shared" si="0"/>
        <v>否</v>
      </c>
    </row>
    <row r="37" spans="1:5" ht="36" customHeight="1">
      <c r="A37" s="186" t="s">
        <v>3078</v>
      </c>
      <c r="B37" s="206"/>
      <c r="C37" s="206"/>
      <c r="D37" s="63"/>
      <c r="E37" s="207" t="str">
        <f t="shared" si="0"/>
        <v>否</v>
      </c>
    </row>
    <row r="38" spans="1:5" ht="36" customHeight="1">
      <c r="A38" s="188" t="s">
        <v>96</v>
      </c>
      <c r="B38" s="208"/>
      <c r="C38" s="213"/>
      <c r="D38" s="63"/>
      <c r="E38" s="207" t="str">
        <f t="shared" si="0"/>
        <v>否</v>
      </c>
    </row>
    <row r="39" spans="1:5" ht="36" customHeight="1">
      <c r="A39" s="188" t="s">
        <v>3079</v>
      </c>
      <c r="B39" s="206"/>
      <c r="C39" s="213"/>
      <c r="D39" s="63"/>
      <c r="E39" s="207" t="str">
        <f t="shared" si="0"/>
        <v>否</v>
      </c>
    </row>
    <row r="40" spans="1:5" ht="36" customHeight="1">
      <c r="A40" s="186" t="s">
        <v>103</v>
      </c>
      <c r="B40" s="206">
        <f>B38+B37+B39</f>
        <v>0</v>
      </c>
      <c r="C40" s="206">
        <f>C38+C37+C39</f>
        <v>0</v>
      </c>
      <c r="D40" s="63" t="str">
        <f t="shared" ref="D40" si="1">IF(B40&gt;0,C40/B40-1,IF(B40&lt;0,-(C40/B40-1),""))</f>
        <v/>
      </c>
      <c r="E40" s="207" t="str">
        <f t="shared" si="0"/>
        <v>否</v>
      </c>
    </row>
    <row r="41" spans="1:5">
      <c r="B41" s="201"/>
    </row>
    <row r="42" spans="1:5">
      <c r="B42" s="201"/>
      <c r="C42" s="201"/>
    </row>
    <row r="43" spans="1:5">
      <c r="B43" s="201"/>
    </row>
    <row r="44" spans="1:5">
      <c r="B44" s="201"/>
      <c r="C44" s="201"/>
    </row>
    <row r="45" spans="1:5">
      <c r="B45" s="201"/>
    </row>
    <row r="46" spans="1:5">
      <c r="B46" s="201"/>
    </row>
    <row r="47" spans="1:5">
      <c r="B47" s="201"/>
      <c r="C47" s="201"/>
    </row>
    <row r="48" spans="1:5">
      <c r="B48" s="201"/>
    </row>
    <row r="49" spans="2:3">
      <c r="B49" s="201"/>
    </row>
    <row r="50" spans="2:3">
      <c r="B50" s="201"/>
    </row>
    <row r="51" spans="2:3">
      <c r="B51" s="201"/>
    </row>
    <row r="52" spans="2:3">
      <c r="B52" s="201"/>
      <c r="C52" s="201"/>
    </row>
    <row r="53" spans="2:3">
      <c r="B53" s="201"/>
    </row>
  </sheetData>
  <mergeCells count="1">
    <mergeCell ref="A1:D1"/>
  </mergeCells>
  <phoneticPr fontId="99" type="noConversion"/>
  <conditionalFormatting sqref="E3:F39 E40">
    <cfRule type="cellIs" dxfId="22" priority="2" stopIfTrue="1" operator="lessThanOrEqual">
      <formula>-1</formula>
    </cfRule>
  </conditionalFormatting>
  <conditionalFormatting sqref="E4:F4 F5:F7 E5:E40">
    <cfRule type="cellIs" dxfId="21" priority="1" stopIfTrue="1" operator="lessThanOrEqual">
      <formula>-1</formula>
    </cfRule>
  </conditionalFormatting>
  <printOptions horizontalCentered="1"/>
  <pageMargins left="0.47152777777777799" right="0.39305555555555599" top="0.74791666666666701" bottom="0.74791666666666701" header="0.31388888888888899" footer="0.31388888888888899"/>
  <pageSetup paperSize="9" scale="75" orientation="portrait" r:id="rId1"/>
  <headerFooter alignWithMargins="0">
    <oddFooter>&amp;C&amp;16- &amp;P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B0F0"/>
  </sheetPr>
  <dimension ref="A1:E41"/>
  <sheetViews>
    <sheetView showGridLines="0" showZeros="0" view="pageBreakPreview" zoomScaleNormal="100" workbookViewId="0">
      <selection activeCell="K8" sqref="K8"/>
    </sheetView>
  </sheetViews>
  <sheetFormatPr defaultColWidth="9" defaultRowHeight="14.25"/>
  <cols>
    <col min="1" max="1" width="50.75" style="156" customWidth="1"/>
    <col min="2" max="2" width="20.625" style="156" customWidth="1"/>
    <col min="3" max="3" width="20.625" style="193" customWidth="1"/>
    <col min="4" max="4" width="20.625" style="156" customWidth="1"/>
    <col min="5" max="5" width="4.75" style="156" customWidth="1"/>
    <col min="6" max="16384" width="9" style="156"/>
  </cols>
  <sheetData>
    <row r="1" spans="1:5" ht="45" customHeight="1">
      <c r="A1" s="488" t="s">
        <v>15</v>
      </c>
      <c r="B1" s="488"/>
      <c r="C1" s="488"/>
      <c r="D1" s="488"/>
      <c r="E1" s="194"/>
    </row>
    <row r="2" spans="1:5" ht="20.100000000000001" customHeight="1">
      <c r="A2" s="195"/>
      <c r="B2" s="195"/>
      <c r="C2" s="195"/>
      <c r="D2" s="196" t="s">
        <v>37</v>
      </c>
      <c r="E2" s="197"/>
    </row>
    <row r="3" spans="1:5" ht="45" customHeight="1">
      <c r="A3" s="140" t="s">
        <v>39</v>
      </c>
      <c r="B3" s="58" t="s">
        <v>40</v>
      </c>
      <c r="C3" s="58" t="s">
        <v>41</v>
      </c>
      <c r="D3" s="58" t="s">
        <v>42</v>
      </c>
      <c r="E3" s="198" t="s">
        <v>43</v>
      </c>
    </row>
    <row r="4" spans="1:5" ht="35.1" customHeight="1">
      <c r="A4" s="131" t="s">
        <v>3080</v>
      </c>
      <c r="B4" s="142"/>
      <c r="C4" s="142">
        <v>650</v>
      </c>
      <c r="D4" s="63" t="str">
        <f>IF(B4&gt;0,C4/B4-1,IF(B4&lt;0,-(C4/B4-1),""))</f>
        <v/>
      </c>
      <c r="E4" s="199" t="str">
        <f t="shared" ref="E4:E28" si="0">IF(A4&lt;&gt;"",IF(SUM(B4:C4)&lt;&gt;0,"是","否"),"是")</f>
        <v>是</v>
      </c>
    </row>
    <row r="5" spans="1:5" ht="35.1" customHeight="1">
      <c r="A5" s="132" t="s">
        <v>3081</v>
      </c>
      <c r="B5" s="143"/>
      <c r="C5" s="143"/>
      <c r="D5" s="63" t="str">
        <f t="shared" ref="D5:D28" si="1">IF(B5&gt;0,C5/B5-1,IF(B5&lt;0,-(C5/B5-1),""))</f>
        <v/>
      </c>
      <c r="E5" s="199" t="str">
        <f t="shared" si="0"/>
        <v>否</v>
      </c>
    </row>
    <row r="6" spans="1:5" ht="35.1" customHeight="1">
      <c r="A6" s="132" t="s">
        <v>3082</v>
      </c>
      <c r="B6" s="143"/>
      <c r="C6" s="143"/>
      <c r="D6" s="63" t="str">
        <f t="shared" si="1"/>
        <v/>
      </c>
      <c r="E6" s="199" t="str">
        <f t="shared" si="0"/>
        <v>否</v>
      </c>
    </row>
    <row r="7" spans="1:5" ht="35.1" customHeight="1">
      <c r="A7" s="132" t="s">
        <v>3083</v>
      </c>
      <c r="B7" s="143"/>
      <c r="C7" s="143">
        <v>543</v>
      </c>
      <c r="D7" s="63" t="str">
        <f t="shared" si="1"/>
        <v/>
      </c>
      <c r="E7" s="199" t="str">
        <f t="shared" si="0"/>
        <v>是</v>
      </c>
    </row>
    <row r="8" spans="1:5" ht="35.1" customHeight="1">
      <c r="A8" s="132" t="s">
        <v>3084</v>
      </c>
      <c r="B8" s="143"/>
      <c r="C8" s="143"/>
      <c r="D8" s="63" t="str">
        <f t="shared" si="1"/>
        <v/>
      </c>
      <c r="E8" s="199" t="str">
        <f t="shared" si="0"/>
        <v>否</v>
      </c>
    </row>
    <row r="9" spans="1:5" ht="35.1" customHeight="1">
      <c r="A9" s="132" t="s">
        <v>3085</v>
      </c>
      <c r="B9" s="143"/>
      <c r="C9" s="143"/>
      <c r="D9" s="63" t="str">
        <f t="shared" si="1"/>
        <v/>
      </c>
      <c r="E9" s="199" t="str">
        <f t="shared" si="0"/>
        <v>否</v>
      </c>
    </row>
    <row r="10" spans="1:5" ht="35.1" customHeight="1">
      <c r="A10" s="132" t="s">
        <v>3086</v>
      </c>
      <c r="B10" s="143"/>
      <c r="C10" s="143">
        <v>107</v>
      </c>
      <c r="D10" s="63" t="str">
        <f t="shared" si="1"/>
        <v/>
      </c>
      <c r="E10" s="199" t="str">
        <f t="shared" si="0"/>
        <v>是</v>
      </c>
    </row>
    <row r="11" spans="1:5" ht="35.1" customHeight="1">
      <c r="A11" s="131" t="s">
        <v>3087</v>
      </c>
      <c r="B11" s="144">
        <v>520</v>
      </c>
      <c r="C11" s="144">
        <v>1167</v>
      </c>
      <c r="D11" s="63">
        <f t="shared" si="1"/>
        <v>1.244</v>
      </c>
      <c r="E11" s="199" t="str">
        <f t="shared" si="0"/>
        <v>是</v>
      </c>
    </row>
    <row r="12" spans="1:5" ht="35.1" customHeight="1">
      <c r="A12" s="132" t="s">
        <v>3088</v>
      </c>
      <c r="B12" s="143"/>
      <c r="C12" s="143"/>
      <c r="D12" s="63" t="str">
        <f t="shared" si="1"/>
        <v/>
      </c>
      <c r="E12" s="199" t="str">
        <f t="shared" si="0"/>
        <v>否</v>
      </c>
    </row>
    <row r="13" spans="1:5" ht="35.1" customHeight="1">
      <c r="A13" s="132" t="s">
        <v>3089</v>
      </c>
      <c r="B13" s="143">
        <v>520</v>
      </c>
      <c r="C13" s="143">
        <v>672</v>
      </c>
      <c r="D13" s="63">
        <f t="shared" si="1"/>
        <v>0.29199999999999998</v>
      </c>
      <c r="E13" s="199" t="str">
        <f t="shared" si="0"/>
        <v>是</v>
      </c>
    </row>
    <row r="14" spans="1:5" ht="35.1" customHeight="1">
      <c r="A14" s="132" t="s">
        <v>3090</v>
      </c>
      <c r="B14" s="143"/>
      <c r="C14" s="143"/>
      <c r="D14" s="63" t="str">
        <f t="shared" si="1"/>
        <v/>
      </c>
      <c r="E14" s="199" t="str">
        <f t="shared" si="0"/>
        <v>否</v>
      </c>
    </row>
    <row r="15" spans="1:5" ht="35.1" customHeight="1">
      <c r="A15" s="132" t="s">
        <v>3091</v>
      </c>
      <c r="B15" s="143"/>
      <c r="C15" s="143"/>
      <c r="D15" s="63" t="str">
        <f t="shared" si="1"/>
        <v/>
      </c>
      <c r="E15" s="199" t="str">
        <f t="shared" si="0"/>
        <v>否</v>
      </c>
    </row>
    <row r="16" spans="1:5" ht="35.1" customHeight="1">
      <c r="A16" s="132" t="s">
        <v>3092</v>
      </c>
      <c r="B16" s="143"/>
      <c r="C16" s="143">
        <v>495</v>
      </c>
      <c r="D16" s="63" t="str">
        <f t="shared" si="1"/>
        <v/>
      </c>
      <c r="E16" s="199" t="str">
        <f t="shared" si="0"/>
        <v>是</v>
      </c>
    </row>
    <row r="17" spans="1:5" s="192" customFormat="1" ht="35.1" customHeight="1">
      <c r="A17" s="131" t="s">
        <v>3093</v>
      </c>
      <c r="B17" s="144"/>
      <c r="C17" s="144"/>
      <c r="D17" s="63" t="str">
        <f t="shared" si="1"/>
        <v/>
      </c>
      <c r="E17" s="199" t="str">
        <f t="shared" si="0"/>
        <v>否</v>
      </c>
    </row>
    <row r="18" spans="1:5" ht="35.1" customHeight="1">
      <c r="A18" s="132" t="s">
        <v>3094</v>
      </c>
      <c r="B18" s="143"/>
      <c r="C18" s="143"/>
      <c r="D18" s="63" t="str">
        <f t="shared" si="1"/>
        <v/>
      </c>
      <c r="E18" s="199" t="str">
        <f t="shared" si="0"/>
        <v>否</v>
      </c>
    </row>
    <row r="19" spans="1:5" ht="35.1" customHeight="1">
      <c r="A19" s="131" t="s">
        <v>3095</v>
      </c>
      <c r="B19" s="144"/>
      <c r="C19" s="144"/>
      <c r="D19" s="63" t="str">
        <f t="shared" si="1"/>
        <v/>
      </c>
      <c r="E19" s="199" t="str">
        <f t="shared" si="0"/>
        <v>否</v>
      </c>
    </row>
    <row r="20" spans="1:5" ht="35.1" customHeight="1">
      <c r="A20" s="145" t="s">
        <v>3096</v>
      </c>
      <c r="B20" s="143"/>
      <c r="C20" s="143"/>
      <c r="D20" s="63" t="str">
        <f t="shared" si="1"/>
        <v/>
      </c>
      <c r="E20" s="199" t="str">
        <f t="shared" si="0"/>
        <v>否</v>
      </c>
    </row>
    <row r="21" spans="1:5" ht="35.1" customHeight="1">
      <c r="A21" s="131" t="s">
        <v>3097</v>
      </c>
      <c r="B21" s="144"/>
      <c r="C21" s="144"/>
      <c r="D21" s="63" t="str">
        <f t="shared" si="1"/>
        <v/>
      </c>
      <c r="E21" s="199" t="str">
        <f t="shared" si="0"/>
        <v>否</v>
      </c>
    </row>
    <row r="22" spans="1:5" ht="35.1" customHeight="1">
      <c r="A22" s="132" t="s">
        <v>3098</v>
      </c>
      <c r="B22" s="143"/>
      <c r="C22" s="143"/>
      <c r="D22" s="63" t="str">
        <f t="shared" si="1"/>
        <v/>
      </c>
      <c r="E22" s="199" t="str">
        <f t="shared" si="0"/>
        <v>否</v>
      </c>
    </row>
    <row r="23" spans="1:5" ht="35.1" customHeight="1">
      <c r="A23" s="186" t="s">
        <v>3099</v>
      </c>
      <c r="B23" s="144">
        <v>520</v>
      </c>
      <c r="C23" s="144">
        <v>1817</v>
      </c>
      <c r="D23" s="63">
        <f t="shared" si="1"/>
        <v>2.4940000000000002</v>
      </c>
      <c r="E23" s="199" t="str">
        <f t="shared" si="0"/>
        <v>是</v>
      </c>
    </row>
    <row r="24" spans="1:5" ht="35.1" customHeight="1">
      <c r="A24" s="147" t="s">
        <v>155</v>
      </c>
      <c r="B24" s="144"/>
      <c r="C24" s="144"/>
      <c r="D24" s="63" t="str">
        <f t="shared" si="1"/>
        <v/>
      </c>
      <c r="E24" s="199" t="str">
        <f t="shared" si="0"/>
        <v>否</v>
      </c>
    </row>
    <row r="25" spans="1:5" ht="35.1" customHeight="1">
      <c r="A25" s="148" t="s">
        <v>3100</v>
      </c>
      <c r="B25" s="143"/>
      <c r="C25" s="143"/>
      <c r="D25" s="63" t="str">
        <f t="shared" si="1"/>
        <v/>
      </c>
      <c r="E25" s="199" t="str">
        <f t="shared" si="0"/>
        <v>否</v>
      </c>
    </row>
    <row r="26" spans="1:5" ht="35.1" customHeight="1">
      <c r="A26" s="200" t="s">
        <v>3101</v>
      </c>
      <c r="B26" s="150">
        <v>460</v>
      </c>
      <c r="C26" s="150">
        <v>506</v>
      </c>
      <c r="D26" s="63">
        <f t="shared" si="1"/>
        <v>0.1</v>
      </c>
      <c r="E26" s="199" t="str">
        <f t="shared" si="0"/>
        <v>是</v>
      </c>
    </row>
    <row r="27" spans="1:5" ht="35.1" customHeight="1">
      <c r="A27" s="151" t="s">
        <v>3102</v>
      </c>
      <c r="B27" s="150">
        <v>671</v>
      </c>
      <c r="C27" s="152"/>
      <c r="D27" s="63">
        <f t="shared" si="1"/>
        <v>-1</v>
      </c>
      <c r="E27" s="199" t="str">
        <f t="shared" si="0"/>
        <v>是</v>
      </c>
    </row>
    <row r="28" spans="1:5" ht="35.1" customHeight="1">
      <c r="A28" s="146" t="s">
        <v>162</v>
      </c>
      <c r="B28" s="153">
        <v>1651</v>
      </c>
      <c r="C28" s="153">
        <v>2323</v>
      </c>
      <c r="D28" s="63">
        <f t="shared" si="1"/>
        <v>0.40699999999999997</v>
      </c>
      <c r="E28" s="199" t="str">
        <f t="shared" si="0"/>
        <v>是</v>
      </c>
    </row>
    <row r="29" spans="1:5">
      <c r="B29" s="190"/>
    </row>
    <row r="30" spans="1:5">
      <c r="B30" s="190"/>
      <c r="C30" s="201"/>
    </row>
    <row r="31" spans="1:5">
      <c r="B31" s="190"/>
    </row>
    <row r="32" spans="1:5">
      <c r="B32" s="190"/>
      <c r="C32" s="201"/>
    </row>
    <row r="33" spans="2:3">
      <c r="B33" s="190"/>
    </row>
    <row r="34" spans="2:3">
      <c r="B34" s="190"/>
    </row>
    <row r="35" spans="2:3">
      <c r="B35" s="190"/>
      <c r="C35" s="201"/>
    </row>
    <row r="36" spans="2:3">
      <c r="B36" s="190"/>
    </row>
    <row r="37" spans="2:3">
      <c r="B37" s="190"/>
    </row>
    <row r="38" spans="2:3">
      <c r="B38" s="190"/>
    </row>
    <row r="39" spans="2:3">
      <c r="B39" s="190"/>
    </row>
    <row r="40" spans="2:3">
      <c r="B40" s="190"/>
      <c r="C40" s="201"/>
    </row>
    <row r="41" spans="2:3">
      <c r="B41" s="190"/>
    </row>
  </sheetData>
  <autoFilter ref="A3:E28"/>
  <mergeCells count="1">
    <mergeCell ref="A1:D1"/>
  </mergeCells>
  <phoneticPr fontId="99" type="noConversion"/>
  <conditionalFormatting sqref="E29">
    <cfRule type="cellIs" dxfId="20" priority="1" stopIfTrue="1" operator="lessThanOrEqual">
      <formula>-1</formula>
    </cfRule>
  </conditionalFormatting>
  <conditionalFormatting sqref="E3:E29">
    <cfRule type="cellIs" dxfId="19" priority="2" stopIfTrue="1" operator="lessThanOrEqual">
      <formula>-1</formula>
    </cfRule>
  </conditionalFormatting>
  <printOptions horizontalCentered="1"/>
  <pageMargins left="0.47152777777777799" right="0.39305555555555599" top="0.74791666666666701" bottom="0.74791666666666701" header="0.31388888888888899" footer="0.31388888888888899"/>
  <pageSetup paperSize="9" scale="74" orientation="portrait" r:id="rId1"/>
  <headerFooter alignWithMargins="0">
    <oddFooter>&amp;C&amp;16- &amp;P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F0"/>
  </sheetPr>
  <dimension ref="A1:E47"/>
  <sheetViews>
    <sheetView showGridLines="0" showZeros="0" view="pageBreakPreview" zoomScaleNormal="100" workbookViewId="0">
      <selection activeCell="K8" sqref="K8"/>
    </sheetView>
  </sheetViews>
  <sheetFormatPr defaultColWidth="9" defaultRowHeight="20.25"/>
  <cols>
    <col min="1" max="1" width="52.625" style="156" customWidth="1"/>
    <col min="2" max="2" width="20.625" style="156" customWidth="1"/>
    <col min="3" max="3" width="20.625" style="157" customWidth="1"/>
    <col min="4" max="4" width="20.625" style="156" customWidth="1"/>
    <col min="5" max="5" width="4.5" style="156" customWidth="1"/>
    <col min="6" max="16384" width="9" style="156"/>
  </cols>
  <sheetData>
    <row r="1" spans="1:5" ht="45" customHeight="1">
      <c r="A1" s="489" t="s">
        <v>16</v>
      </c>
      <c r="B1" s="489"/>
      <c r="C1" s="490"/>
      <c r="D1" s="489"/>
    </row>
    <row r="2" spans="1:5" ht="20.100000000000001" customHeight="1">
      <c r="A2" s="137"/>
      <c r="B2" s="137"/>
      <c r="C2" s="158"/>
      <c r="D2" s="159" t="s">
        <v>37</v>
      </c>
    </row>
    <row r="3" spans="1:5" ht="45" customHeight="1">
      <c r="A3" s="160" t="s">
        <v>3044</v>
      </c>
      <c r="B3" s="58" t="s">
        <v>40</v>
      </c>
      <c r="C3" s="161" t="s">
        <v>41</v>
      </c>
      <c r="D3" s="58" t="s">
        <v>42</v>
      </c>
      <c r="E3" s="156" t="s">
        <v>43</v>
      </c>
    </row>
    <row r="4" spans="1:5" ht="36" customHeight="1">
      <c r="A4" s="131" t="s">
        <v>3103</v>
      </c>
      <c r="B4" s="76">
        <v>1313</v>
      </c>
      <c r="C4" s="162">
        <v>1447</v>
      </c>
      <c r="D4" s="163"/>
      <c r="E4" s="115" t="str">
        <f t="shared" ref="E4:E34" si="0">IF(A4&lt;&gt;"",IF(SUM(B4:C4)&lt;&gt;0,"是","否"),"是")</f>
        <v>是</v>
      </c>
    </row>
    <row r="5" spans="1:5" ht="36" customHeight="1">
      <c r="A5" s="164" t="s">
        <v>3046</v>
      </c>
      <c r="B5" s="76"/>
      <c r="C5" s="165"/>
      <c r="D5" s="166"/>
      <c r="E5" s="115" t="str">
        <f t="shared" si="0"/>
        <v>否</v>
      </c>
    </row>
    <row r="6" spans="1:5" ht="36" customHeight="1">
      <c r="A6" s="167" t="s">
        <v>3047</v>
      </c>
      <c r="B6" s="168"/>
      <c r="C6" s="165"/>
      <c r="D6" s="169" t="str">
        <f>IF(B6&gt;0,C6/B6-1,IF(B6&lt;0,-(C6/B6-1),""))</f>
        <v/>
      </c>
      <c r="E6" s="115" t="str">
        <f t="shared" si="0"/>
        <v>否</v>
      </c>
    </row>
    <row r="7" spans="1:5" ht="36" customHeight="1">
      <c r="A7" s="167" t="s">
        <v>3048</v>
      </c>
      <c r="B7" s="170">
        <v>84</v>
      </c>
      <c r="C7" s="165">
        <v>85</v>
      </c>
      <c r="D7" s="171"/>
      <c r="E7" s="115" t="str">
        <f t="shared" si="0"/>
        <v>是</v>
      </c>
    </row>
    <row r="8" spans="1:5" ht="36" customHeight="1">
      <c r="A8" s="167" t="s">
        <v>3049</v>
      </c>
      <c r="B8" s="172"/>
      <c r="C8" s="165">
        <v>0</v>
      </c>
      <c r="D8" s="169" t="str">
        <f>IF(B8&gt;0,C8/B8-1,IF(B8&lt;0,-(C8/B8-1),""))</f>
        <v/>
      </c>
      <c r="E8" s="115" t="str">
        <f t="shared" si="0"/>
        <v>否</v>
      </c>
    </row>
    <row r="9" spans="1:5" ht="36" customHeight="1">
      <c r="A9" s="167" t="s">
        <v>3050</v>
      </c>
      <c r="B9" s="170" t="s">
        <v>2516</v>
      </c>
      <c r="C9" s="165"/>
      <c r="D9" s="171"/>
      <c r="E9" s="115" t="str">
        <f t="shared" si="0"/>
        <v>否</v>
      </c>
    </row>
    <row r="10" spans="1:5" ht="36" customHeight="1">
      <c r="A10" s="167" t="s">
        <v>3053</v>
      </c>
      <c r="B10" s="172"/>
      <c r="C10" s="165"/>
      <c r="D10" s="169"/>
      <c r="E10" s="115" t="str">
        <f t="shared" si="0"/>
        <v>否</v>
      </c>
    </row>
    <row r="11" spans="1:5" ht="36" customHeight="1">
      <c r="A11" s="167" t="s">
        <v>3054</v>
      </c>
      <c r="B11" s="172"/>
      <c r="C11" s="173"/>
      <c r="D11" s="171"/>
      <c r="E11" s="115" t="str">
        <f t="shared" si="0"/>
        <v>否</v>
      </c>
    </row>
    <row r="12" spans="1:5" ht="36" customHeight="1">
      <c r="A12" s="167" t="s">
        <v>3055</v>
      </c>
      <c r="B12" s="170"/>
      <c r="C12" s="174"/>
      <c r="D12" s="171"/>
      <c r="E12" s="115" t="str">
        <f t="shared" si="0"/>
        <v>否</v>
      </c>
    </row>
    <row r="13" spans="1:5" ht="36" customHeight="1">
      <c r="A13" s="167" t="s">
        <v>3056</v>
      </c>
      <c r="B13" s="170"/>
      <c r="C13" s="165"/>
      <c r="D13" s="171"/>
      <c r="E13" s="115" t="str">
        <f t="shared" si="0"/>
        <v>否</v>
      </c>
    </row>
    <row r="14" spans="1:5" ht="36" customHeight="1">
      <c r="A14" s="164" t="s">
        <v>3052</v>
      </c>
      <c r="B14" s="170"/>
      <c r="C14" s="165"/>
      <c r="D14" s="171"/>
      <c r="E14" s="115" t="str">
        <f t="shared" si="0"/>
        <v>否</v>
      </c>
    </row>
    <row r="15" spans="1:5" ht="36" customHeight="1">
      <c r="A15" s="164" t="s">
        <v>3104</v>
      </c>
      <c r="B15" s="170">
        <v>47</v>
      </c>
      <c r="C15" s="173"/>
      <c r="D15" s="171"/>
      <c r="E15" s="115" t="str">
        <f t="shared" si="0"/>
        <v>是</v>
      </c>
    </row>
    <row r="16" spans="1:5" ht="36" customHeight="1">
      <c r="A16" s="167" t="s">
        <v>3058</v>
      </c>
      <c r="B16" s="170"/>
      <c r="C16" s="165"/>
      <c r="D16" s="171"/>
      <c r="E16" s="115" t="str">
        <f t="shared" si="0"/>
        <v>否</v>
      </c>
    </row>
    <row r="17" spans="1:5" ht="36" customHeight="1">
      <c r="A17" s="167" t="s">
        <v>3059</v>
      </c>
      <c r="B17" s="170"/>
      <c r="C17" s="165"/>
      <c r="D17" s="171"/>
      <c r="E17" s="115" t="str">
        <f t="shared" si="0"/>
        <v>否</v>
      </c>
    </row>
    <row r="18" spans="1:5" ht="36" customHeight="1">
      <c r="A18" s="167" t="s">
        <v>3060</v>
      </c>
      <c r="B18" s="170"/>
      <c r="C18" s="165"/>
      <c r="D18" s="171"/>
      <c r="E18" s="115" t="str">
        <f t="shared" si="0"/>
        <v>否</v>
      </c>
    </row>
    <row r="19" spans="1:5" ht="36" customHeight="1">
      <c r="A19" s="167" t="s">
        <v>3062</v>
      </c>
      <c r="B19" s="172"/>
      <c r="C19" s="165"/>
      <c r="D19" s="169" t="str">
        <f>IF(B19&gt;0,C19/B19-1,IF(B19&lt;0,-(C19/B19-1),""))</f>
        <v/>
      </c>
      <c r="E19" s="115" t="str">
        <f t="shared" si="0"/>
        <v>否</v>
      </c>
    </row>
    <row r="20" spans="1:5" ht="36" customHeight="1">
      <c r="A20" s="167" t="s">
        <v>3063</v>
      </c>
      <c r="B20" s="170">
        <v>1165</v>
      </c>
      <c r="C20" s="165">
        <v>1362</v>
      </c>
      <c r="D20" s="171"/>
      <c r="E20" s="115" t="str">
        <f t="shared" si="0"/>
        <v>是</v>
      </c>
    </row>
    <row r="21" spans="1:5" ht="36" customHeight="1">
      <c r="A21" s="131" t="s">
        <v>3105</v>
      </c>
      <c r="B21" s="175"/>
      <c r="C21" s="176"/>
      <c r="D21" s="166"/>
      <c r="E21" s="115" t="str">
        <f t="shared" si="0"/>
        <v>否</v>
      </c>
    </row>
    <row r="22" spans="1:5" ht="36" customHeight="1">
      <c r="A22" s="167" t="s">
        <v>3065</v>
      </c>
      <c r="B22" s="177"/>
      <c r="C22" s="178"/>
      <c r="D22" s="171"/>
      <c r="E22" s="115" t="str">
        <f t="shared" si="0"/>
        <v>否</v>
      </c>
    </row>
    <row r="23" spans="1:5" ht="36" customHeight="1">
      <c r="A23" s="167" t="s">
        <v>3066</v>
      </c>
      <c r="B23" s="177">
        <v>0</v>
      </c>
      <c r="C23" s="178"/>
      <c r="D23" s="171" t="str">
        <f>IF(B23&gt;0,C23/B23-1,IF(B23&lt;0,-(C23/B23-1),""))</f>
        <v/>
      </c>
      <c r="E23" s="115" t="str">
        <f t="shared" si="0"/>
        <v>否</v>
      </c>
    </row>
    <row r="24" spans="1:5" ht="36" customHeight="1">
      <c r="A24" s="131" t="s">
        <v>3106</v>
      </c>
      <c r="B24" s="179"/>
      <c r="C24" s="180">
        <v>0</v>
      </c>
      <c r="D24" s="169" t="str">
        <f>IF(B24&gt;0,C24/B24-1,IF(B24&lt;0,-(C24/B24-1),""))</f>
        <v/>
      </c>
      <c r="E24" s="115" t="str">
        <f t="shared" si="0"/>
        <v>否</v>
      </c>
    </row>
    <row r="25" spans="1:5" ht="36" customHeight="1">
      <c r="A25" s="167" t="s">
        <v>3107</v>
      </c>
      <c r="B25" s="168"/>
      <c r="C25" s="181"/>
      <c r="D25" s="169" t="str">
        <f>IF(B25&gt;0,C25/B25-1,IF(B25&lt;0,-(C25/B25-1),""))</f>
        <v/>
      </c>
      <c r="E25" s="115" t="str">
        <f t="shared" si="0"/>
        <v>否</v>
      </c>
    </row>
    <row r="26" spans="1:5" ht="36" customHeight="1">
      <c r="A26" s="167" t="s">
        <v>3108</v>
      </c>
      <c r="B26" s="168"/>
      <c r="C26" s="181"/>
      <c r="D26" s="169" t="str">
        <f>IF(B26&gt;0,C26/B26-1,IF(B26&lt;0,-(C26/B26-1),""))</f>
        <v/>
      </c>
      <c r="E26" s="115" t="str">
        <f t="shared" si="0"/>
        <v>否</v>
      </c>
    </row>
    <row r="27" spans="1:5" ht="36" customHeight="1">
      <c r="A27" s="167" t="s">
        <v>3109</v>
      </c>
      <c r="B27" s="91"/>
      <c r="C27" s="178">
        <v>0</v>
      </c>
      <c r="D27" s="169" t="str">
        <f>IF(B27&gt;0,C27/B27-1,IF(B27&lt;0,-(C27/B27-1),""))</f>
        <v/>
      </c>
      <c r="E27" s="115" t="str">
        <f t="shared" si="0"/>
        <v>否</v>
      </c>
    </row>
    <row r="28" spans="1:5" ht="36" customHeight="1">
      <c r="A28" s="131" t="s">
        <v>3110</v>
      </c>
      <c r="B28" s="179"/>
      <c r="C28" s="180"/>
      <c r="D28" s="166"/>
      <c r="E28" s="115" t="str">
        <f t="shared" si="0"/>
        <v>否</v>
      </c>
    </row>
    <row r="29" spans="1:5" ht="36" customHeight="1">
      <c r="A29" s="167" t="s">
        <v>3075</v>
      </c>
      <c r="B29" s="91"/>
      <c r="C29" s="182"/>
      <c r="D29" s="169"/>
      <c r="E29" s="115" t="str">
        <f t="shared" si="0"/>
        <v>否</v>
      </c>
    </row>
    <row r="30" spans="1:5" ht="36" customHeight="1">
      <c r="A30" s="131" t="s">
        <v>3111</v>
      </c>
      <c r="B30" s="183"/>
      <c r="C30" s="184"/>
      <c r="D30" s="185"/>
      <c r="E30" s="115" t="str">
        <f t="shared" si="0"/>
        <v>否</v>
      </c>
    </row>
    <row r="31" spans="1:5" ht="36" customHeight="1">
      <c r="A31" s="186" t="s">
        <v>3112</v>
      </c>
      <c r="B31" s="76">
        <v>1313</v>
      </c>
      <c r="C31" s="187">
        <v>1447</v>
      </c>
      <c r="D31" s="166"/>
      <c r="E31" s="115" t="str">
        <f t="shared" si="0"/>
        <v>是</v>
      </c>
    </row>
    <row r="32" spans="1:5" ht="36" customHeight="1">
      <c r="A32" s="188" t="s">
        <v>96</v>
      </c>
      <c r="B32" s="179">
        <v>338</v>
      </c>
      <c r="C32" s="180">
        <v>205</v>
      </c>
      <c r="D32" s="166"/>
      <c r="E32" s="115" t="str">
        <f t="shared" si="0"/>
        <v>是</v>
      </c>
    </row>
    <row r="33" spans="1:5" ht="36" customHeight="1">
      <c r="A33" s="188" t="s">
        <v>3079</v>
      </c>
      <c r="B33" s="189"/>
      <c r="C33" s="180">
        <v>671</v>
      </c>
      <c r="D33" s="166"/>
      <c r="E33" s="115" t="str">
        <f t="shared" si="0"/>
        <v>是</v>
      </c>
    </row>
    <row r="34" spans="1:5" ht="36" customHeight="1">
      <c r="A34" s="146" t="s">
        <v>103</v>
      </c>
      <c r="B34" s="76">
        <v>1651</v>
      </c>
      <c r="C34" s="187">
        <v>2323</v>
      </c>
      <c r="D34" s="166"/>
      <c r="E34" s="115" t="str">
        <f t="shared" si="0"/>
        <v>是</v>
      </c>
    </row>
    <row r="35" spans="1:5">
      <c r="B35" s="190"/>
    </row>
    <row r="36" spans="1:5">
      <c r="B36" s="191"/>
    </row>
    <row r="37" spans="1:5">
      <c r="B37" s="190"/>
    </row>
    <row r="38" spans="1:5">
      <c r="B38" s="191"/>
    </row>
    <row r="39" spans="1:5">
      <c r="B39" s="190"/>
    </row>
    <row r="40" spans="1:5">
      <c r="B40" s="190"/>
    </row>
    <row r="41" spans="1:5">
      <c r="B41" s="191"/>
    </row>
    <row r="42" spans="1:5">
      <c r="B42" s="190"/>
    </row>
    <row r="43" spans="1:5">
      <c r="B43" s="190"/>
    </row>
    <row r="44" spans="1:5">
      <c r="B44" s="190"/>
    </row>
    <row r="45" spans="1:5">
      <c r="B45" s="190"/>
    </row>
    <row r="46" spans="1:5">
      <c r="B46" s="191"/>
    </row>
    <row r="47" spans="1:5">
      <c r="B47" s="190"/>
    </row>
  </sheetData>
  <mergeCells count="1">
    <mergeCell ref="A1:D1"/>
  </mergeCells>
  <phoneticPr fontId="99" type="noConversion"/>
  <conditionalFormatting sqref="E3:E34">
    <cfRule type="cellIs" dxfId="18" priority="2" stopIfTrue="1" operator="lessThanOrEqual">
      <formula>-1</formula>
    </cfRule>
  </conditionalFormatting>
  <conditionalFormatting sqref="D5 D7 D31:D34 D9 D11:D18 D28 D20:D23">
    <cfRule type="cellIs" dxfId="17" priority="1" stopIfTrue="1" operator="lessThanOrEqual">
      <formula>-1</formula>
    </cfRule>
  </conditionalFormatting>
  <printOptions horizontalCentered="1"/>
  <pageMargins left="0.47152777777777799" right="0.39305555555555599" top="0.74791666666666701" bottom="0.74791666666666701" header="0.31388888888888899" footer="0.31388888888888899"/>
  <pageSetup paperSize="9" scale="75" orientation="portrait" r:id="rId1"/>
  <headerFooter alignWithMargins="0">
    <oddFooter>&amp;C&amp;16- &amp;P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B0F0"/>
  </sheetPr>
  <dimension ref="A1:E34"/>
  <sheetViews>
    <sheetView showGridLines="0" showZeros="0" view="pageBreakPreview" zoomScaleNormal="100" workbookViewId="0">
      <selection activeCell="K8" sqref="K8"/>
    </sheetView>
  </sheetViews>
  <sheetFormatPr defaultColWidth="9" defaultRowHeight="13.5"/>
  <cols>
    <col min="1" max="1" width="50.75" customWidth="1"/>
    <col min="2" max="4" width="20.625" customWidth="1"/>
    <col min="5" max="5" width="5.375" customWidth="1"/>
  </cols>
  <sheetData>
    <row r="1" spans="1:5" ht="45" customHeight="1">
      <c r="A1" s="489" t="s">
        <v>17</v>
      </c>
      <c r="B1" s="489"/>
      <c r="C1" s="489"/>
      <c r="D1" s="489"/>
    </row>
    <row r="2" spans="1:5" ht="20.100000000000001" customHeight="1">
      <c r="A2" s="137"/>
      <c r="B2" s="137"/>
      <c r="C2" s="138"/>
      <c r="D2" s="139" t="s">
        <v>37</v>
      </c>
    </row>
    <row r="3" spans="1:5" ht="45" customHeight="1">
      <c r="A3" s="140" t="s">
        <v>39</v>
      </c>
      <c r="B3" s="58" t="s">
        <v>40</v>
      </c>
      <c r="C3" s="58" t="s">
        <v>41</v>
      </c>
      <c r="D3" s="58" t="s">
        <v>42</v>
      </c>
      <c r="E3" s="141" t="s">
        <v>43</v>
      </c>
    </row>
    <row r="4" spans="1:5" ht="36" customHeight="1">
      <c r="A4" s="131" t="s">
        <v>3080</v>
      </c>
      <c r="B4" s="142"/>
      <c r="C4" s="142">
        <v>650</v>
      </c>
      <c r="D4" s="63" t="str">
        <f>IF(B4&gt;0,C4/B4-1,IF(B4&lt;0,-(C4/B4-1),""))</f>
        <v/>
      </c>
      <c r="E4" s="115" t="str">
        <f t="shared" ref="E4:E21" si="0">IF(A4&lt;&gt;"",IF(SUM(B4:C4)&lt;&gt;0,"是","否"),"是")</f>
        <v>是</v>
      </c>
    </row>
    <row r="5" spans="1:5" ht="36" customHeight="1">
      <c r="A5" s="132" t="s">
        <v>3081</v>
      </c>
      <c r="B5" s="143"/>
      <c r="C5" s="143"/>
      <c r="D5" s="63" t="str">
        <f t="shared" ref="D5:D28" si="1">IF(B5&gt;0,C5/B5-1,IF(B5&lt;0,-(C5/B5-1),""))</f>
        <v/>
      </c>
      <c r="E5" s="115" t="str">
        <f t="shared" si="0"/>
        <v>否</v>
      </c>
    </row>
    <row r="6" spans="1:5" ht="36" customHeight="1">
      <c r="A6" s="132" t="s">
        <v>3082</v>
      </c>
      <c r="B6" s="143"/>
      <c r="C6" s="143"/>
      <c r="D6" s="63" t="str">
        <f t="shared" si="1"/>
        <v/>
      </c>
      <c r="E6" s="115" t="str">
        <f t="shared" si="0"/>
        <v>否</v>
      </c>
    </row>
    <row r="7" spans="1:5" ht="36" customHeight="1">
      <c r="A7" s="132" t="s">
        <v>3083</v>
      </c>
      <c r="B7" s="143"/>
      <c r="C7" s="143">
        <v>543</v>
      </c>
      <c r="D7" s="63" t="str">
        <f t="shared" si="1"/>
        <v/>
      </c>
      <c r="E7" s="115" t="str">
        <f t="shared" si="0"/>
        <v>是</v>
      </c>
    </row>
    <row r="8" spans="1:5" ht="36" customHeight="1">
      <c r="A8" s="132" t="s">
        <v>3084</v>
      </c>
      <c r="B8" s="143"/>
      <c r="C8" s="143"/>
      <c r="D8" s="63" t="str">
        <f t="shared" si="1"/>
        <v/>
      </c>
      <c r="E8" s="115" t="str">
        <f t="shared" si="0"/>
        <v>否</v>
      </c>
    </row>
    <row r="9" spans="1:5" ht="36" customHeight="1">
      <c r="A9" s="132" t="s">
        <v>3085</v>
      </c>
      <c r="B9" s="143"/>
      <c r="C9" s="143"/>
      <c r="D9" s="63" t="str">
        <f t="shared" si="1"/>
        <v/>
      </c>
      <c r="E9" s="115" t="str">
        <f t="shared" si="0"/>
        <v>否</v>
      </c>
    </row>
    <row r="10" spans="1:5" ht="36" customHeight="1">
      <c r="A10" s="132" t="s">
        <v>3086</v>
      </c>
      <c r="B10" s="143"/>
      <c r="C10" s="143">
        <v>107</v>
      </c>
      <c r="D10" s="63" t="str">
        <f t="shared" si="1"/>
        <v/>
      </c>
      <c r="E10" s="115" t="str">
        <f t="shared" si="0"/>
        <v>是</v>
      </c>
    </row>
    <row r="11" spans="1:5" ht="36" customHeight="1">
      <c r="A11" s="131" t="s">
        <v>3087</v>
      </c>
      <c r="B11" s="144">
        <v>520</v>
      </c>
      <c r="C11" s="144">
        <v>1167</v>
      </c>
      <c r="D11" s="63">
        <f t="shared" si="1"/>
        <v>1.244</v>
      </c>
      <c r="E11" s="115" t="str">
        <f t="shared" si="0"/>
        <v>是</v>
      </c>
    </row>
    <row r="12" spans="1:5" ht="36" customHeight="1">
      <c r="A12" s="132" t="s">
        <v>3088</v>
      </c>
      <c r="B12" s="143"/>
      <c r="C12" s="143"/>
      <c r="D12" s="63" t="str">
        <f t="shared" si="1"/>
        <v/>
      </c>
      <c r="E12" s="115" t="str">
        <f t="shared" si="0"/>
        <v>否</v>
      </c>
    </row>
    <row r="13" spans="1:5" ht="36" customHeight="1">
      <c r="A13" s="132" t="s">
        <v>3089</v>
      </c>
      <c r="B13" s="143">
        <v>520</v>
      </c>
      <c r="C13" s="143">
        <v>672</v>
      </c>
      <c r="D13" s="63">
        <f t="shared" si="1"/>
        <v>0.29199999999999998</v>
      </c>
      <c r="E13" s="115" t="str">
        <f t="shared" si="0"/>
        <v>是</v>
      </c>
    </row>
    <row r="14" spans="1:5" ht="36" customHeight="1">
      <c r="A14" s="132" t="s">
        <v>3090</v>
      </c>
      <c r="B14" s="143"/>
      <c r="C14" s="143"/>
      <c r="D14" s="63" t="str">
        <f t="shared" si="1"/>
        <v/>
      </c>
      <c r="E14" s="115" t="str">
        <f t="shared" si="0"/>
        <v>否</v>
      </c>
    </row>
    <row r="15" spans="1:5" ht="36" customHeight="1">
      <c r="A15" s="132" t="s">
        <v>3091</v>
      </c>
      <c r="B15" s="143"/>
      <c r="C15" s="143"/>
      <c r="D15" s="63" t="str">
        <f t="shared" si="1"/>
        <v/>
      </c>
      <c r="E15" s="115" t="str">
        <f t="shared" si="0"/>
        <v>否</v>
      </c>
    </row>
    <row r="16" spans="1:5" ht="36" customHeight="1">
      <c r="A16" s="132" t="s">
        <v>3092</v>
      </c>
      <c r="B16" s="143"/>
      <c r="C16" s="143">
        <v>495</v>
      </c>
      <c r="D16" s="63" t="str">
        <f t="shared" si="1"/>
        <v/>
      </c>
      <c r="E16" s="115" t="str">
        <f t="shared" si="0"/>
        <v>是</v>
      </c>
    </row>
    <row r="17" spans="1:5" ht="36" customHeight="1">
      <c r="A17" s="131" t="s">
        <v>3093</v>
      </c>
      <c r="B17" s="144"/>
      <c r="C17" s="144"/>
      <c r="D17" s="63" t="str">
        <f t="shared" si="1"/>
        <v/>
      </c>
      <c r="E17" s="115" t="str">
        <f t="shared" si="0"/>
        <v>否</v>
      </c>
    </row>
    <row r="18" spans="1:5" ht="36" customHeight="1">
      <c r="A18" s="132" t="s">
        <v>3094</v>
      </c>
      <c r="B18" s="143"/>
      <c r="C18" s="143"/>
      <c r="D18" s="63" t="str">
        <f t="shared" si="1"/>
        <v/>
      </c>
      <c r="E18" s="115" t="str">
        <f t="shared" si="0"/>
        <v>否</v>
      </c>
    </row>
    <row r="19" spans="1:5" ht="36" customHeight="1">
      <c r="A19" s="131" t="s">
        <v>3095</v>
      </c>
      <c r="B19" s="144"/>
      <c r="C19" s="144"/>
      <c r="D19" s="63" t="str">
        <f t="shared" si="1"/>
        <v/>
      </c>
      <c r="E19" s="115" t="str">
        <f t="shared" si="0"/>
        <v>否</v>
      </c>
    </row>
    <row r="20" spans="1:5" ht="36" customHeight="1">
      <c r="A20" s="145" t="s">
        <v>3096</v>
      </c>
      <c r="B20" s="143"/>
      <c r="C20" s="143"/>
      <c r="D20" s="63" t="str">
        <f t="shared" si="1"/>
        <v/>
      </c>
      <c r="E20" s="115" t="str">
        <f t="shared" si="0"/>
        <v>否</v>
      </c>
    </row>
    <row r="21" spans="1:5" ht="36" customHeight="1">
      <c r="A21" s="131" t="s">
        <v>3097</v>
      </c>
      <c r="B21" s="144"/>
      <c r="C21" s="144"/>
      <c r="D21" s="63" t="str">
        <f t="shared" si="1"/>
        <v/>
      </c>
      <c r="E21" s="115" t="str">
        <f t="shared" si="0"/>
        <v>否</v>
      </c>
    </row>
    <row r="22" spans="1:5" ht="36" customHeight="1">
      <c r="A22" s="132" t="s">
        <v>3098</v>
      </c>
      <c r="B22" s="143"/>
      <c r="C22" s="143"/>
      <c r="D22" s="63" t="str">
        <f t="shared" si="1"/>
        <v/>
      </c>
    </row>
    <row r="23" spans="1:5" ht="36" customHeight="1">
      <c r="A23" s="146" t="s">
        <v>3113</v>
      </c>
      <c r="B23" s="144">
        <v>520</v>
      </c>
      <c r="C23" s="144">
        <v>1817</v>
      </c>
      <c r="D23" s="63">
        <f t="shared" si="1"/>
        <v>2.4940000000000002</v>
      </c>
    </row>
    <row r="24" spans="1:5" ht="36" customHeight="1">
      <c r="A24" s="147" t="s">
        <v>155</v>
      </c>
      <c r="B24" s="144"/>
      <c r="C24" s="144"/>
      <c r="D24" s="63" t="str">
        <f t="shared" si="1"/>
        <v/>
      </c>
    </row>
    <row r="25" spans="1:5" ht="36" customHeight="1">
      <c r="A25" s="148" t="s">
        <v>3100</v>
      </c>
      <c r="B25" s="143"/>
      <c r="C25" s="143"/>
      <c r="D25" s="63" t="str">
        <f t="shared" si="1"/>
        <v/>
      </c>
    </row>
    <row r="26" spans="1:5" ht="36" customHeight="1">
      <c r="A26" s="149" t="s">
        <v>3101</v>
      </c>
      <c r="B26" s="150">
        <v>460</v>
      </c>
      <c r="C26" s="150">
        <v>506</v>
      </c>
      <c r="D26" s="63">
        <f t="shared" si="1"/>
        <v>0.1</v>
      </c>
    </row>
    <row r="27" spans="1:5" ht="36" customHeight="1">
      <c r="A27" s="151" t="s">
        <v>3102</v>
      </c>
      <c r="B27" s="152">
        <v>671</v>
      </c>
      <c r="C27" s="152"/>
      <c r="D27" s="63">
        <f t="shared" si="1"/>
        <v>-1</v>
      </c>
    </row>
    <row r="28" spans="1:5" ht="36" customHeight="1">
      <c r="A28" s="146" t="s">
        <v>162</v>
      </c>
      <c r="B28" s="153">
        <v>1651</v>
      </c>
      <c r="C28" s="153">
        <v>2323</v>
      </c>
      <c r="D28" s="63">
        <f t="shared" si="1"/>
        <v>0.40699999999999997</v>
      </c>
    </row>
    <row r="29" spans="1:5">
      <c r="B29" s="154"/>
    </row>
    <row r="30" spans="1:5">
      <c r="B30" s="154"/>
    </row>
    <row r="31" spans="1:5">
      <c r="B31" s="154"/>
    </row>
    <row r="32" spans="1:5">
      <c r="B32" s="154"/>
    </row>
    <row r="33" spans="2:3">
      <c r="B33" s="155"/>
      <c r="C33" s="155"/>
    </row>
    <row r="34" spans="2:3">
      <c r="B34" s="154"/>
    </row>
  </sheetData>
  <mergeCells count="1">
    <mergeCell ref="A1:D1"/>
  </mergeCells>
  <phoneticPr fontId="99" type="noConversion"/>
  <conditionalFormatting sqref="E3:E21">
    <cfRule type="cellIs" dxfId="16" priority="2" stopIfTrue="1" operator="lessThanOrEqual">
      <formula>-1</formula>
    </cfRule>
  </conditionalFormatting>
  <conditionalFormatting sqref="E4:E21">
    <cfRule type="cellIs" dxfId="15" priority="1" stopIfTrue="1" operator="lessThanOrEqual">
      <formula>-1</formula>
    </cfRule>
  </conditionalFormatting>
  <printOptions horizontalCentered="1"/>
  <pageMargins left="0.47152777777777799" right="0.39305555555555599" top="0.74791666666666701" bottom="0.74791666666666701" header="0.31388888888888899" footer="0.31388888888888899"/>
  <pageSetup paperSize="9" scale="71" orientation="portrait" r:id="rId1"/>
  <headerFooter alignWithMargins="0">
    <oddFooter>&amp;C&amp;16-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3"/>
  <sheetViews>
    <sheetView view="pageBreakPreview" zoomScaleNormal="100" workbookViewId="0">
      <selection activeCell="K8" sqref="K8"/>
    </sheetView>
  </sheetViews>
  <sheetFormatPr defaultColWidth="9" defaultRowHeight="13.5"/>
  <cols>
    <col min="1" max="6" width="9" style="450"/>
    <col min="7" max="8" width="11.25" style="450" customWidth="1"/>
    <col min="9" max="16384" width="9" style="450"/>
  </cols>
  <sheetData>
    <row r="5" spans="1:9" ht="315.95" customHeight="1">
      <c r="A5" s="463" t="s">
        <v>34</v>
      </c>
      <c r="B5" s="464"/>
      <c r="C5" s="464"/>
      <c r="D5" s="464"/>
      <c r="E5" s="464"/>
      <c r="F5" s="464"/>
      <c r="G5" s="464"/>
      <c r="H5" s="464"/>
      <c r="I5" s="451"/>
    </row>
    <row r="23" spans="2:7" ht="63" customHeight="1">
      <c r="B23" s="465" t="s">
        <v>35</v>
      </c>
      <c r="C23" s="466"/>
      <c r="D23" s="466"/>
      <c r="E23" s="466"/>
      <c r="F23" s="466"/>
      <c r="G23" s="466"/>
    </row>
  </sheetData>
  <mergeCells count="2">
    <mergeCell ref="A5:H5"/>
    <mergeCell ref="B23:G23"/>
  </mergeCells>
  <phoneticPr fontId="99" type="noConversion"/>
  <pageMargins left="0.62986111111111098" right="0.51180555555555596" top="1" bottom="1" header="0.5" footer="0.5"/>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XEW21"/>
  <sheetViews>
    <sheetView view="pageBreakPreview" zoomScaleNormal="100" workbookViewId="0">
      <selection activeCell="K8" sqref="K8"/>
    </sheetView>
  </sheetViews>
  <sheetFormatPr defaultColWidth="9" defaultRowHeight="14.25"/>
  <cols>
    <col min="1" max="1" width="36.25" style="122" customWidth="1"/>
    <col min="2" max="2" width="45.5" style="124" customWidth="1"/>
    <col min="3" max="3" width="12.625" style="122"/>
    <col min="4" max="16374" width="9" style="122"/>
    <col min="16375" max="16376" width="35.625" style="122"/>
    <col min="16377" max="16377" width="9" style="122"/>
    <col min="16378" max="16384" width="9" style="125"/>
  </cols>
  <sheetData>
    <row r="1" spans="1:2" s="122" customFormat="1" ht="45" customHeight="1">
      <c r="A1" s="491" t="s">
        <v>3114</v>
      </c>
      <c r="B1" s="474"/>
    </row>
    <row r="2" spans="1:2" s="122" customFormat="1" ht="20.100000000000001" customHeight="1">
      <c r="A2" s="126"/>
      <c r="B2" s="127" t="s">
        <v>37</v>
      </c>
    </row>
    <row r="3" spans="1:2" s="123" customFormat="1" ht="45" customHeight="1">
      <c r="A3" s="128" t="s">
        <v>3115</v>
      </c>
      <c r="B3" s="128" t="s">
        <v>3116</v>
      </c>
    </row>
    <row r="4" spans="1:2" s="122" customFormat="1" ht="36" customHeight="1">
      <c r="A4" s="133" t="s">
        <v>2490</v>
      </c>
      <c r="B4" s="130"/>
    </row>
    <row r="5" spans="1:2" s="122" customFormat="1" ht="36" customHeight="1">
      <c r="A5" s="133"/>
      <c r="B5" s="130"/>
    </row>
    <row r="6" spans="1:2" s="122" customFormat="1" ht="36" customHeight="1">
      <c r="A6" s="133"/>
      <c r="B6" s="130"/>
    </row>
    <row r="7" spans="1:2" s="122" customFormat="1" ht="36" customHeight="1">
      <c r="A7" s="133"/>
      <c r="B7" s="130"/>
    </row>
    <row r="8" spans="1:2" s="122" customFormat="1" ht="36" customHeight="1">
      <c r="A8" s="133"/>
      <c r="B8" s="130"/>
    </row>
    <row r="9" spans="1:2" s="122" customFormat="1" ht="36" customHeight="1">
      <c r="A9" s="133"/>
      <c r="B9" s="130"/>
    </row>
    <row r="10" spans="1:2" s="122" customFormat="1" ht="36" customHeight="1">
      <c r="A10" s="133"/>
      <c r="B10" s="130"/>
    </row>
    <row r="11" spans="1:2" s="122" customFormat="1" ht="36" customHeight="1">
      <c r="A11" s="133"/>
      <c r="B11" s="130"/>
    </row>
    <row r="12" spans="1:2" s="122" customFormat="1" ht="36" customHeight="1">
      <c r="A12" s="133"/>
      <c r="B12" s="130"/>
    </row>
    <row r="13" spans="1:2" s="122" customFormat="1" ht="36" customHeight="1">
      <c r="A13" s="133"/>
      <c r="B13" s="130"/>
    </row>
    <row r="14" spans="1:2" s="122" customFormat="1" ht="36" customHeight="1">
      <c r="A14" s="133"/>
      <c r="B14" s="130"/>
    </row>
    <row r="15" spans="1:2" s="122" customFormat="1" ht="36" customHeight="1">
      <c r="A15" s="133"/>
      <c r="B15" s="130"/>
    </row>
    <row r="16" spans="1:2" s="122" customFormat="1" ht="36" customHeight="1">
      <c r="A16" s="133"/>
      <c r="B16" s="130"/>
    </row>
    <row r="17" spans="1:2" s="122" customFormat="1" ht="36" customHeight="1">
      <c r="A17" s="133"/>
      <c r="B17" s="130"/>
    </row>
    <row r="18" spans="1:2" s="122" customFormat="1" ht="36" customHeight="1">
      <c r="A18" s="133"/>
      <c r="B18" s="130"/>
    </row>
    <row r="19" spans="1:2" s="122" customFormat="1" ht="36" customHeight="1">
      <c r="A19" s="133"/>
      <c r="B19" s="130"/>
    </row>
    <row r="20" spans="1:2" s="122" customFormat="1" ht="30.95" customHeight="1">
      <c r="A20" s="135" t="s">
        <v>3117</v>
      </c>
      <c r="B20" s="136"/>
    </row>
    <row r="21" spans="1:2" ht="30.95" customHeight="1">
      <c r="A21" s="492" t="s">
        <v>2511</v>
      </c>
      <c r="B21" s="493"/>
    </row>
  </sheetData>
  <mergeCells count="2">
    <mergeCell ref="A1:B1"/>
    <mergeCell ref="A21:B21"/>
  </mergeCells>
  <phoneticPr fontId="99" type="noConversion"/>
  <conditionalFormatting sqref="B3:G3">
    <cfRule type="cellIs" dxfId="14" priority="2" stopIfTrue="1" operator="lessThanOrEqual">
      <formula>-1</formula>
    </cfRule>
  </conditionalFormatting>
  <conditionalFormatting sqref="C1:G2">
    <cfRule type="cellIs" dxfId="13" priority="3" stopIfTrue="1" operator="greaterThanOrEqual">
      <formula>10</formula>
    </cfRule>
    <cfRule type="cellIs" dxfId="12" priority="4" stopIfTrue="1" operator="lessThanOrEqual">
      <formula>-1</formula>
    </cfRule>
  </conditionalFormatting>
  <conditionalFormatting sqref="B4:G6">
    <cfRule type="cellIs" dxfId="11" priority="1" stopIfTrue="1" operator="lessThanOrEqual">
      <formula>-1</formula>
    </cfRule>
  </conditionalFormatting>
  <printOptions horizontalCentered="1"/>
  <pageMargins left="0.47152777777777799" right="0.39305555555555599" top="0.74791666666666701" bottom="0.74791666666666701" header="0.31388888888888899" footer="0.31388888888888899"/>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XEW21"/>
  <sheetViews>
    <sheetView view="pageBreakPreview" zoomScaleNormal="100" workbookViewId="0">
      <selection activeCell="K8" sqref="K8"/>
    </sheetView>
  </sheetViews>
  <sheetFormatPr defaultColWidth="9" defaultRowHeight="14.25"/>
  <cols>
    <col min="1" max="1" width="46.625" style="122" customWidth="1"/>
    <col min="2" max="2" width="38" style="124" customWidth="1"/>
    <col min="3" max="16371" width="9" style="122"/>
    <col min="16372" max="16373" width="35.625" style="122"/>
    <col min="16374" max="16374" width="9" style="122"/>
    <col min="16375" max="16384" width="9" style="125"/>
  </cols>
  <sheetData>
    <row r="1" spans="1:2" s="122" customFormat="1" ht="45" customHeight="1">
      <c r="A1" s="491" t="s">
        <v>19</v>
      </c>
      <c r="B1" s="474"/>
    </row>
    <row r="2" spans="1:2" s="122" customFormat="1" ht="20.100000000000001" customHeight="1">
      <c r="A2" s="126"/>
      <c r="B2" s="127" t="s">
        <v>37</v>
      </c>
    </row>
    <row r="3" spans="1:2" s="123" customFormat="1" ht="45" customHeight="1">
      <c r="A3" s="128" t="s">
        <v>3118</v>
      </c>
      <c r="B3" s="128" t="s">
        <v>3116</v>
      </c>
    </row>
    <row r="4" spans="1:2" s="122" customFormat="1" ht="36" customHeight="1">
      <c r="A4" s="129" t="s">
        <v>2490</v>
      </c>
      <c r="B4" s="130"/>
    </row>
    <row r="5" spans="1:2" s="122" customFormat="1" ht="36" customHeight="1">
      <c r="A5" s="131"/>
      <c r="B5" s="130"/>
    </row>
    <row r="6" spans="1:2" s="122" customFormat="1" ht="36" customHeight="1">
      <c r="A6" s="131"/>
      <c r="B6" s="130"/>
    </row>
    <row r="7" spans="1:2" s="122" customFormat="1" ht="36" customHeight="1">
      <c r="A7" s="131"/>
      <c r="B7" s="130"/>
    </row>
    <row r="8" spans="1:2" s="122" customFormat="1" ht="36" customHeight="1">
      <c r="A8" s="131"/>
      <c r="B8" s="130"/>
    </row>
    <row r="9" spans="1:2" s="122" customFormat="1" ht="36" customHeight="1">
      <c r="A9" s="131"/>
      <c r="B9" s="130"/>
    </row>
    <row r="10" spans="1:2" s="122" customFormat="1" ht="36" customHeight="1">
      <c r="A10" s="132"/>
      <c r="B10" s="130"/>
    </row>
    <row r="11" spans="1:2" s="122" customFormat="1" ht="36" customHeight="1">
      <c r="A11" s="133"/>
      <c r="B11" s="130"/>
    </row>
    <row r="12" spans="1:2" s="122" customFormat="1" ht="36" customHeight="1">
      <c r="A12" s="134"/>
      <c r="B12" s="130"/>
    </row>
    <row r="13" spans="1:2" s="122" customFormat="1" ht="36" customHeight="1">
      <c r="A13" s="134"/>
      <c r="B13" s="130"/>
    </row>
    <row r="14" spans="1:2" s="122" customFormat="1" ht="36" customHeight="1">
      <c r="A14" s="134"/>
      <c r="B14" s="130"/>
    </row>
    <row r="15" spans="1:2" s="122" customFormat="1" ht="36" customHeight="1">
      <c r="A15" s="134"/>
      <c r="B15" s="130"/>
    </row>
    <row r="16" spans="1:2" s="122" customFormat="1" ht="36" customHeight="1">
      <c r="A16" s="134"/>
      <c r="B16" s="130"/>
    </row>
    <row r="17" spans="1:2 16375:16377" s="122" customFormat="1" ht="36" customHeight="1">
      <c r="A17" s="134"/>
      <c r="B17" s="130"/>
    </row>
    <row r="18" spans="1:2 16375:16377" s="122" customFormat="1" ht="36" customHeight="1">
      <c r="A18" s="134"/>
      <c r="B18" s="130"/>
    </row>
    <row r="19" spans="1:2 16375:16377" s="122" customFormat="1" ht="30.95" customHeight="1">
      <c r="A19" s="135" t="s">
        <v>3117</v>
      </c>
      <c r="B19" s="136"/>
    </row>
    <row r="20" spans="1:2 16375:16377" s="122" customFormat="1" ht="30.95" customHeight="1">
      <c r="A20" s="494" t="s">
        <v>2511</v>
      </c>
      <c r="B20" s="495"/>
      <c r="XEU20" s="125"/>
      <c r="XEV20" s="125"/>
      <c r="XEW20" s="125"/>
    </row>
    <row r="21" spans="1:2 16375:16377" s="122" customFormat="1">
      <c r="B21" s="124"/>
      <c r="XEU21" s="125"/>
      <c r="XEV21" s="125"/>
      <c r="XEW21" s="125"/>
    </row>
  </sheetData>
  <mergeCells count="2">
    <mergeCell ref="A1:B1"/>
    <mergeCell ref="A20:B20"/>
  </mergeCells>
  <phoneticPr fontId="99" type="noConversion"/>
  <conditionalFormatting sqref="B3:G3">
    <cfRule type="cellIs" dxfId="10" priority="2" stopIfTrue="1" operator="lessThanOrEqual">
      <formula>-1</formula>
    </cfRule>
  </conditionalFormatting>
  <conditionalFormatting sqref="B4:G9">
    <cfRule type="cellIs" dxfId="9" priority="1" stopIfTrue="1" operator="lessThanOrEqual">
      <formula>-1</formula>
    </cfRule>
  </conditionalFormatting>
  <printOptions horizontalCentered="1"/>
  <pageMargins left="0.47152777777777799" right="0.39305555555555599" top="0.74791666666666701" bottom="0.74791666666666701" header="0.31388888888888899" footer="0.31388888888888899"/>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B0F0"/>
  </sheetPr>
  <dimension ref="A1:E42"/>
  <sheetViews>
    <sheetView showGridLines="0" showZeros="0" view="pageBreakPreview" zoomScaleNormal="115" workbookViewId="0">
      <selection activeCell="K8" sqref="K8"/>
    </sheetView>
  </sheetViews>
  <sheetFormatPr defaultColWidth="9" defaultRowHeight="14.25"/>
  <cols>
    <col min="1" max="1" width="46.5" style="95" customWidth="1"/>
    <col min="2" max="4" width="20.625" style="95" customWidth="1"/>
    <col min="5" max="5" width="5.375" style="95" customWidth="1"/>
    <col min="6" max="16384" width="9" style="95"/>
  </cols>
  <sheetData>
    <row r="1" spans="1:5" ht="45" customHeight="1">
      <c r="A1" s="496" t="s">
        <v>20</v>
      </c>
      <c r="B1" s="496"/>
      <c r="C1" s="496"/>
      <c r="D1" s="496"/>
    </row>
    <row r="2" spans="1:5" s="106" customFormat="1" ht="20.100000000000001" customHeight="1">
      <c r="A2" s="107"/>
      <c r="B2" s="108"/>
      <c r="C2" s="109"/>
      <c r="D2" s="110" t="s">
        <v>37</v>
      </c>
    </row>
    <row r="3" spans="1:5" ht="45" customHeight="1">
      <c r="A3" s="111" t="s">
        <v>3119</v>
      </c>
      <c r="B3" s="58" t="s">
        <v>40</v>
      </c>
      <c r="C3" s="58" t="s">
        <v>41</v>
      </c>
      <c r="D3" s="58" t="s">
        <v>42</v>
      </c>
      <c r="E3" s="106" t="s">
        <v>43</v>
      </c>
    </row>
    <row r="4" spans="1:5" ht="36" customHeight="1">
      <c r="A4" s="112" t="s">
        <v>3120</v>
      </c>
      <c r="B4" s="113">
        <v>263501</v>
      </c>
      <c r="C4" s="114">
        <v>265477</v>
      </c>
      <c r="D4" s="63">
        <f>IF(B4&gt;0,C4/B4-1,IF(B4&lt;0,-(C4/B4-1),""))</f>
        <v>7.0000000000000001E-3</v>
      </c>
      <c r="E4" s="115" t="str">
        <f t="shared" ref="E4:E38" si="0">IF(A4&lt;&gt;"",IF(SUM(B4:C4)&lt;&gt;0,"是","否"),"是")</f>
        <v>是</v>
      </c>
    </row>
    <row r="5" spans="1:5" ht="36" customHeight="1">
      <c r="A5" s="116" t="s">
        <v>3121</v>
      </c>
      <c r="B5" s="117">
        <v>119472</v>
      </c>
      <c r="C5" s="117">
        <v>112303</v>
      </c>
      <c r="D5" s="63">
        <f t="shared" ref="D5:D38" si="1">IF(B5&gt;0,C5/B5-1,IF(B5&lt;0,-(C5/B5-1),""))</f>
        <v>-0.06</v>
      </c>
      <c r="E5" s="115" t="str">
        <f t="shared" si="0"/>
        <v>是</v>
      </c>
    </row>
    <row r="6" spans="1:5" ht="36" customHeight="1">
      <c r="A6" s="116" t="s">
        <v>3122</v>
      </c>
      <c r="B6" s="117">
        <v>103</v>
      </c>
      <c r="C6" s="118">
        <v>89</v>
      </c>
      <c r="D6" s="63">
        <f t="shared" si="1"/>
        <v>-0.13600000000000001</v>
      </c>
      <c r="E6" s="115" t="str">
        <f t="shared" si="0"/>
        <v>是</v>
      </c>
    </row>
    <row r="7" spans="1:5" s="94" customFormat="1" ht="36" customHeight="1">
      <c r="A7" s="116" t="s">
        <v>3123</v>
      </c>
      <c r="B7" s="117">
        <v>0</v>
      </c>
      <c r="C7" s="118">
        <v>0</v>
      </c>
      <c r="D7" s="63" t="str">
        <f t="shared" si="1"/>
        <v/>
      </c>
      <c r="E7" s="115" t="str">
        <f t="shared" si="0"/>
        <v>否</v>
      </c>
    </row>
    <row r="8" spans="1:5" ht="36" customHeight="1">
      <c r="A8" s="112" t="s">
        <v>3124</v>
      </c>
      <c r="B8" s="113">
        <v>28643</v>
      </c>
      <c r="C8" s="113">
        <v>31113</v>
      </c>
      <c r="D8" s="63">
        <f t="shared" si="1"/>
        <v>8.5999999999999993E-2</v>
      </c>
      <c r="E8" s="115" t="str">
        <f t="shared" si="0"/>
        <v>是</v>
      </c>
    </row>
    <row r="9" spans="1:5" ht="36" customHeight="1">
      <c r="A9" s="116" t="s">
        <v>3121</v>
      </c>
      <c r="B9" s="117">
        <v>24449</v>
      </c>
      <c r="C9" s="118">
        <v>24559</v>
      </c>
      <c r="D9" s="63">
        <f t="shared" si="1"/>
        <v>4.0000000000000001E-3</v>
      </c>
      <c r="E9" s="115" t="str">
        <f t="shared" si="0"/>
        <v>是</v>
      </c>
    </row>
    <row r="10" spans="1:5" ht="36" customHeight="1">
      <c r="A10" s="116" t="s">
        <v>3122</v>
      </c>
      <c r="B10" s="117">
        <v>79</v>
      </c>
      <c r="C10" s="118">
        <v>56</v>
      </c>
      <c r="D10" s="63">
        <f t="shared" si="1"/>
        <v>-0.29099999999999998</v>
      </c>
      <c r="E10" s="115" t="str">
        <f t="shared" si="0"/>
        <v>是</v>
      </c>
    </row>
    <row r="11" spans="1:5" ht="36" customHeight="1">
      <c r="A11" s="116" t="s">
        <v>3123</v>
      </c>
      <c r="B11" s="117">
        <v>2927</v>
      </c>
      <c r="C11" s="118">
        <v>5607</v>
      </c>
      <c r="D11" s="63">
        <f t="shared" si="1"/>
        <v>0.91600000000000004</v>
      </c>
      <c r="E11" s="115" t="str">
        <f t="shared" si="0"/>
        <v>是</v>
      </c>
    </row>
    <row r="12" spans="1:5" ht="36" customHeight="1">
      <c r="A12" s="112" t="s">
        <v>3125</v>
      </c>
      <c r="B12" s="113">
        <v>14766</v>
      </c>
      <c r="C12" s="114">
        <v>10157</v>
      </c>
      <c r="D12" s="63">
        <f t="shared" si="1"/>
        <v>-0.312</v>
      </c>
      <c r="E12" s="115" t="str">
        <f t="shared" si="0"/>
        <v>是</v>
      </c>
    </row>
    <row r="13" spans="1:5" ht="36" customHeight="1">
      <c r="A13" s="116" t="s">
        <v>3121</v>
      </c>
      <c r="B13" s="117">
        <v>5453</v>
      </c>
      <c r="C13" s="118">
        <v>5700</v>
      </c>
      <c r="D13" s="63">
        <f t="shared" si="1"/>
        <v>4.4999999999999998E-2</v>
      </c>
      <c r="E13" s="115" t="str">
        <f t="shared" si="0"/>
        <v>是</v>
      </c>
    </row>
    <row r="14" spans="1:5" ht="36" customHeight="1">
      <c r="A14" s="116" t="s">
        <v>3122</v>
      </c>
      <c r="B14" s="117">
        <v>14</v>
      </c>
      <c r="C14" s="118">
        <v>13</v>
      </c>
      <c r="D14" s="63">
        <f t="shared" si="1"/>
        <v>-7.0999999999999994E-2</v>
      </c>
      <c r="E14" s="115" t="str">
        <f t="shared" si="0"/>
        <v>是</v>
      </c>
    </row>
    <row r="15" spans="1:5" ht="36" customHeight="1">
      <c r="A15" s="116" t="s">
        <v>3123</v>
      </c>
      <c r="B15" s="117">
        <v>0</v>
      </c>
      <c r="C15" s="118">
        <v>0</v>
      </c>
      <c r="D15" s="63" t="str">
        <f t="shared" si="1"/>
        <v/>
      </c>
      <c r="E15" s="115" t="str">
        <f t="shared" si="0"/>
        <v>否</v>
      </c>
    </row>
    <row r="16" spans="1:5" ht="36" customHeight="1">
      <c r="A16" s="112" t="s">
        <v>3126</v>
      </c>
      <c r="B16" s="113">
        <v>72922</v>
      </c>
      <c r="C16" s="114">
        <v>68747</v>
      </c>
      <c r="D16" s="63">
        <f t="shared" si="1"/>
        <v>-5.7000000000000002E-2</v>
      </c>
      <c r="E16" s="115" t="str">
        <f t="shared" si="0"/>
        <v>是</v>
      </c>
    </row>
    <row r="17" spans="1:5" ht="36" customHeight="1">
      <c r="A17" s="116" t="s">
        <v>3121</v>
      </c>
      <c r="B17" s="117">
        <v>71839</v>
      </c>
      <c r="C17" s="89">
        <v>67542</v>
      </c>
      <c r="D17" s="63">
        <f t="shared" si="1"/>
        <v>-0.06</v>
      </c>
      <c r="E17" s="115" t="str">
        <f t="shared" si="0"/>
        <v>是</v>
      </c>
    </row>
    <row r="18" spans="1:5" ht="36" customHeight="1">
      <c r="A18" s="116" t="s">
        <v>3122</v>
      </c>
      <c r="B18" s="117">
        <v>907</v>
      </c>
      <c r="C18" s="89">
        <v>600</v>
      </c>
      <c r="D18" s="63">
        <f t="shared" si="1"/>
        <v>-0.33800000000000002</v>
      </c>
      <c r="E18" s="115" t="str">
        <f t="shared" si="0"/>
        <v>是</v>
      </c>
    </row>
    <row r="19" spans="1:5" ht="36" customHeight="1">
      <c r="A19" s="116" t="s">
        <v>3123</v>
      </c>
      <c r="B19" s="117">
        <v>0</v>
      </c>
      <c r="C19" s="89">
        <v>455</v>
      </c>
      <c r="D19" s="63" t="str">
        <f t="shared" si="1"/>
        <v/>
      </c>
      <c r="E19" s="115" t="str">
        <f t="shared" si="0"/>
        <v>是</v>
      </c>
    </row>
    <row r="20" spans="1:5" ht="36" customHeight="1">
      <c r="A20" s="112" t="s">
        <v>3127</v>
      </c>
      <c r="B20" s="113">
        <v>3733</v>
      </c>
      <c r="C20" s="114">
        <v>3697</v>
      </c>
      <c r="D20" s="63">
        <f t="shared" si="1"/>
        <v>-0.01</v>
      </c>
      <c r="E20" s="115" t="str">
        <f t="shared" si="0"/>
        <v>是</v>
      </c>
    </row>
    <row r="21" spans="1:5" ht="36" customHeight="1">
      <c r="A21" s="116" t="s">
        <v>3121</v>
      </c>
      <c r="B21" s="117">
        <v>2301</v>
      </c>
      <c r="C21" s="114">
        <v>2217</v>
      </c>
      <c r="D21" s="63">
        <f t="shared" si="1"/>
        <v>-3.6999999999999998E-2</v>
      </c>
      <c r="E21" s="115" t="str">
        <f t="shared" si="0"/>
        <v>是</v>
      </c>
    </row>
    <row r="22" spans="1:5" ht="36" customHeight="1">
      <c r="A22" s="116" t="s">
        <v>3122</v>
      </c>
      <c r="B22" s="117">
        <v>182</v>
      </c>
      <c r="C22" s="117">
        <v>5</v>
      </c>
      <c r="D22" s="63">
        <f t="shared" si="1"/>
        <v>-0.97299999999999998</v>
      </c>
      <c r="E22" s="115" t="str">
        <f t="shared" si="0"/>
        <v>是</v>
      </c>
    </row>
    <row r="23" spans="1:5" ht="36" customHeight="1">
      <c r="A23" s="116" t="s">
        <v>3123</v>
      </c>
      <c r="B23" s="117">
        <v>0</v>
      </c>
      <c r="C23" s="118">
        <v>0</v>
      </c>
      <c r="D23" s="63" t="str">
        <f t="shared" si="1"/>
        <v/>
      </c>
      <c r="E23" s="115" t="str">
        <f t="shared" si="0"/>
        <v>否</v>
      </c>
    </row>
    <row r="24" spans="1:5" ht="36" customHeight="1">
      <c r="A24" s="112" t="s">
        <v>3128</v>
      </c>
      <c r="B24" s="119">
        <v>20331</v>
      </c>
      <c r="C24" s="114">
        <v>27731</v>
      </c>
      <c r="D24" s="63">
        <f t="shared" si="1"/>
        <v>0.36399999999999999</v>
      </c>
      <c r="E24" s="115" t="str">
        <f t="shared" si="0"/>
        <v>是</v>
      </c>
    </row>
    <row r="25" spans="1:5" ht="36" customHeight="1">
      <c r="A25" s="116" t="s">
        <v>3121</v>
      </c>
      <c r="B25" s="117">
        <v>7471</v>
      </c>
      <c r="C25" s="120">
        <v>7943</v>
      </c>
      <c r="D25" s="63">
        <f t="shared" si="1"/>
        <v>6.3E-2</v>
      </c>
      <c r="E25" s="115" t="str">
        <f t="shared" si="0"/>
        <v>是</v>
      </c>
    </row>
    <row r="26" spans="1:5" ht="36" customHeight="1">
      <c r="A26" s="116" t="s">
        <v>3122</v>
      </c>
      <c r="B26" s="117">
        <v>212</v>
      </c>
      <c r="C26" s="117">
        <v>3788</v>
      </c>
      <c r="D26" s="63">
        <f t="shared" si="1"/>
        <v>16.867999999999999</v>
      </c>
      <c r="E26" s="115" t="str">
        <f t="shared" si="0"/>
        <v>是</v>
      </c>
    </row>
    <row r="27" spans="1:5" ht="36" customHeight="1">
      <c r="A27" s="116" t="s">
        <v>3123</v>
      </c>
      <c r="B27" s="117">
        <v>10193</v>
      </c>
      <c r="C27" s="117">
        <v>10697</v>
      </c>
      <c r="D27" s="63">
        <f t="shared" si="1"/>
        <v>4.9000000000000002E-2</v>
      </c>
      <c r="E27" s="115" t="str">
        <f t="shared" si="0"/>
        <v>是</v>
      </c>
    </row>
    <row r="28" spans="1:5" ht="36" customHeight="1">
      <c r="A28" s="112" t="s">
        <v>3129</v>
      </c>
      <c r="B28" s="113">
        <v>60412</v>
      </c>
      <c r="C28" s="114">
        <v>57442</v>
      </c>
      <c r="D28" s="63">
        <f t="shared" si="1"/>
        <v>-4.9000000000000002E-2</v>
      </c>
      <c r="E28" s="115" t="str">
        <f t="shared" si="0"/>
        <v>是</v>
      </c>
    </row>
    <row r="29" spans="1:5" ht="36" customHeight="1">
      <c r="A29" s="116" t="s">
        <v>3121</v>
      </c>
      <c r="B29" s="117">
        <v>14470</v>
      </c>
      <c r="C29" s="120">
        <v>16878</v>
      </c>
      <c r="D29" s="63">
        <f t="shared" si="1"/>
        <v>0.16600000000000001</v>
      </c>
      <c r="E29" s="115" t="str">
        <f t="shared" si="0"/>
        <v>是</v>
      </c>
    </row>
    <row r="30" spans="1:5" ht="36" customHeight="1">
      <c r="A30" s="116" t="s">
        <v>3122</v>
      </c>
      <c r="B30" s="117">
        <v>92</v>
      </c>
      <c r="C30" s="120">
        <v>10</v>
      </c>
      <c r="D30" s="63">
        <f t="shared" si="1"/>
        <v>-0.89100000000000001</v>
      </c>
      <c r="E30" s="115" t="str">
        <f t="shared" si="0"/>
        <v>是</v>
      </c>
    </row>
    <row r="31" spans="1:5" ht="36" customHeight="1">
      <c r="A31" s="116" t="s">
        <v>3123</v>
      </c>
      <c r="B31" s="117">
        <v>26336</v>
      </c>
      <c r="C31" s="120">
        <v>1560</v>
      </c>
      <c r="D31" s="63">
        <f t="shared" si="1"/>
        <v>-0.94099999999999995</v>
      </c>
      <c r="E31" s="115" t="str">
        <f t="shared" si="0"/>
        <v>是</v>
      </c>
    </row>
    <row r="32" spans="1:5" ht="36" customHeight="1">
      <c r="A32" s="75" t="s">
        <v>3130</v>
      </c>
      <c r="B32" s="119">
        <v>464308</v>
      </c>
      <c r="C32" s="119">
        <v>464364</v>
      </c>
      <c r="D32" s="63">
        <f t="shared" si="1"/>
        <v>0</v>
      </c>
      <c r="E32" s="115" t="str">
        <f t="shared" si="0"/>
        <v>是</v>
      </c>
    </row>
    <row r="33" spans="1:5" ht="36" customHeight="1">
      <c r="A33" s="116" t="s">
        <v>3131</v>
      </c>
      <c r="B33" s="117">
        <v>245455</v>
      </c>
      <c r="C33" s="117">
        <v>237142</v>
      </c>
      <c r="D33" s="63">
        <f t="shared" si="1"/>
        <v>-3.4000000000000002E-2</v>
      </c>
      <c r="E33" s="115" t="str">
        <f t="shared" si="0"/>
        <v>是</v>
      </c>
    </row>
    <row r="34" spans="1:5" ht="36" customHeight="1">
      <c r="A34" s="116" t="s">
        <v>3132</v>
      </c>
      <c r="B34" s="117">
        <v>1589</v>
      </c>
      <c r="C34" s="117">
        <v>4561</v>
      </c>
      <c r="D34" s="63">
        <f t="shared" si="1"/>
        <v>1.87</v>
      </c>
      <c r="E34" s="115" t="str">
        <f t="shared" si="0"/>
        <v>是</v>
      </c>
    </row>
    <row r="35" spans="1:5" ht="36" customHeight="1">
      <c r="A35" s="116" t="s">
        <v>3133</v>
      </c>
      <c r="B35" s="117">
        <v>39456</v>
      </c>
      <c r="C35" s="117">
        <v>18319</v>
      </c>
      <c r="D35" s="63">
        <f t="shared" si="1"/>
        <v>-0.53600000000000003</v>
      </c>
      <c r="E35" s="115" t="str">
        <f t="shared" si="0"/>
        <v>是</v>
      </c>
    </row>
    <row r="36" spans="1:5" ht="36" customHeight="1">
      <c r="A36" s="77" t="s">
        <v>3134</v>
      </c>
      <c r="B36" s="113">
        <v>171502</v>
      </c>
      <c r="C36" s="113">
        <v>196596</v>
      </c>
      <c r="D36" s="63">
        <f t="shared" si="1"/>
        <v>0.14599999999999999</v>
      </c>
      <c r="E36" s="115" t="str">
        <f t="shared" si="0"/>
        <v>是</v>
      </c>
    </row>
    <row r="37" spans="1:5" ht="36" customHeight="1">
      <c r="A37" s="121" t="s">
        <v>3135</v>
      </c>
      <c r="B37" s="113"/>
      <c r="C37" s="114"/>
      <c r="D37" s="63" t="str">
        <f t="shared" si="1"/>
        <v/>
      </c>
      <c r="E37" s="115" t="str">
        <f t="shared" si="0"/>
        <v>否</v>
      </c>
    </row>
    <row r="38" spans="1:5" ht="36" customHeight="1">
      <c r="A38" s="75" t="s">
        <v>3136</v>
      </c>
      <c r="B38" s="113">
        <v>464308</v>
      </c>
      <c r="C38" s="113">
        <v>464364</v>
      </c>
      <c r="D38" s="63">
        <f t="shared" si="1"/>
        <v>0</v>
      </c>
      <c r="E38" s="115" t="str">
        <f t="shared" si="0"/>
        <v>是</v>
      </c>
    </row>
    <row r="39" spans="1:5">
      <c r="B39" s="105"/>
      <c r="C39" s="105"/>
    </row>
    <row r="40" spans="1:5">
      <c r="B40" s="105"/>
      <c r="C40" s="105"/>
    </row>
    <row r="41" spans="1:5">
      <c r="B41" s="105"/>
      <c r="C41" s="105"/>
    </row>
    <row r="42" spans="1:5">
      <c r="B42" s="105"/>
      <c r="C42" s="105"/>
    </row>
  </sheetData>
  <mergeCells count="1">
    <mergeCell ref="A1:D1"/>
  </mergeCells>
  <phoneticPr fontId="99" type="noConversion"/>
  <conditionalFormatting sqref="E4:E38">
    <cfRule type="cellIs" dxfId="8" priority="4" stopIfTrue="1" operator="lessThanOrEqual">
      <formula>-1</formula>
    </cfRule>
  </conditionalFormatting>
  <conditionalFormatting sqref="E5:E38">
    <cfRule type="cellIs" dxfId="7" priority="2" stopIfTrue="1" operator="lessThanOrEqual">
      <formula>-1</formula>
    </cfRule>
  </conditionalFormatting>
  <conditionalFormatting sqref="C25 C29:C31 C23 C6:C7 C9:C11 C13:C15 C17:C19">
    <cfRule type="cellIs" dxfId="6" priority="3" stopIfTrue="1" operator="lessThanOrEqual">
      <formula>-1</formula>
    </cfRule>
  </conditionalFormatting>
  <printOptions horizontalCentered="1"/>
  <pageMargins left="0.47152777777777799" right="0.39305555555555599" top="0.74791666666666701" bottom="0.74791666666666701" header="0.31388888888888899" footer="0.31388888888888899"/>
  <pageSetup paperSize="9" scale="75" orientation="portrait" r:id="rId1"/>
  <headerFooter alignWithMargins="0">
    <oddFooter>&amp;C&amp;16- &amp;P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B0F0"/>
  </sheetPr>
  <dimension ref="A1:E26"/>
  <sheetViews>
    <sheetView showGridLines="0" showZeros="0" view="pageBreakPreview" zoomScaleNormal="100" workbookViewId="0">
      <pane ySplit="3" topLeftCell="A4" activePane="bottomLeft" state="frozen"/>
      <selection activeCell="K8" sqref="K8"/>
      <selection pane="bottomLeft" activeCell="K8" sqref="K8"/>
    </sheetView>
  </sheetViews>
  <sheetFormatPr defaultColWidth="9" defaultRowHeight="14.25"/>
  <cols>
    <col min="1" max="1" width="45.625" style="95" customWidth="1"/>
    <col min="2" max="4" width="20.625" style="95" customWidth="1"/>
    <col min="5" max="5" width="12.75" style="95" customWidth="1"/>
    <col min="6" max="16384" width="9" style="95"/>
  </cols>
  <sheetData>
    <row r="1" spans="1:5" ht="45" customHeight="1">
      <c r="A1" s="496" t="s">
        <v>21</v>
      </c>
      <c r="B1" s="496"/>
      <c r="C1" s="496"/>
      <c r="D1" s="496"/>
    </row>
    <row r="2" spans="1:5" ht="20.100000000000001" customHeight="1">
      <c r="A2" s="96"/>
      <c r="B2" s="97"/>
      <c r="C2" s="98"/>
      <c r="D2" s="99" t="s">
        <v>3137</v>
      </c>
    </row>
    <row r="3" spans="1:5" ht="45" customHeight="1">
      <c r="A3" s="57" t="s">
        <v>2486</v>
      </c>
      <c r="B3" s="58" t="s">
        <v>40</v>
      </c>
      <c r="C3" s="58" t="s">
        <v>41</v>
      </c>
      <c r="D3" s="58" t="s">
        <v>42</v>
      </c>
      <c r="E3" s="100" t="s">
        <v>43</v>
      </c>
    </row>
    <row r="4" spans="1:5" ht="36" customHeight="1">
      <c r="A4" s="60" t="s">
        <v>3138</v>
      </c>
      <c r="B4" s="76">
        <v>263501</v>
      </c>
      <c r="C4" s="76">
        <v>265477</v>
      </c>
      <c r="D4" s="63">
        <f>IF(B4&gt;0,C4/B4-1,IF(B4&lt;0,-(C4/B4-1),""))</f>
        <v>7.0000000000000001E-3</v>
      </c>
      <c r="E4" s="101" t="str">
        <f t="shared" ref="E4:E22" si="0">IF(A4&lt;&gt;"",IF(SUM(B4:C4)&lt;&gt;0,"是","否"),"是")</f>
        <v>是</v>
      </c>
    </row>
    <row r="5" spans="1:5" ht="36" customHeight="1">
      <c r="A5" s="64" t="s">
        <v>3139</v>
      </c>
      <c r="B5" s="91">
        <v>141061</v>
      </c>
      <c r="C5" s="91">
        <v>151259</v>
      </c>
      <c r="D5" s="63">
        <f t="shared" ref="D5:D22" si="1">IF(B5&gt;0,C5/B5-1,IF(B5&lt;0,-(C5/B5-1),""))</f>
        <v>7.1999999999999995E-2</v>
      </c>
      <c r="E5" s="101" t="str">
        <f t="shared" si="0"/>
        <v>是</v>
      </c>
    </row>
    <row r="6" spans="1:5" ht="36" customHeight="1">
      <c r="A6" s="102" t="s">
        <v>3140</v>
      </c>
      <c r="B6" s="76">
        <v>32456</v>
      </c>
      <c r="C6" s="76">
        <v>34073</v>
      </c>
      <c r="D6" s="63">
        <f t="shared" si="1"/>
        <v>0.05</v>
      </c>
      <c r="E6" s="101" t="str">
        <f t="shared" si="0"/>
        <v>是</v>
      </c>
    </row>
    <row r="7" spans="1:5" ht="36" customHeight="1">
      <c r="A7" s="64" t="s">
        <v>3139</v>
      </c>
      <c r="B7" s="91">
        <v>32455</v>
      </c>
      <c r="C7" s="103">
        <v>34072</v>
      </c>
      <c r="D7" s="63">
        <f t="shared" si="1"/>
        <v>0.05</v>
      </c>
      <c r="E7" s="101" t="str">
        <f t="shared" si="0"/>
        <v>是</v>
      </c>
    </row>
    <row r="8" spans="1:5" s="94" customFormat="1" ht="36" customHeight="1">
      <c r="A8" s="60" t="s">
        <v>3141</v>
      </c>
      <c r="B8" s="76">
        <v>14766</v>
      </c>
      <c r="C8" s="76">
        <v>10157</v>
      </c>
      <c r="D8" s="63">
        <f t="shared" si="1"/>
        <v>-0.312</v>
      </c>
      <c r="E8" s="101" t="str">
        <f t="shared" si="0"/>
        <v>是</v>
      </c>
    </row>
    <row r="9" spans="1:5" s="94" customFormat="1" ht="36" customHeight="1">
      <c r="A9" s="64" t="s">
        <v>3139</v>
      </c>
      <c r="B9" s="91">
        <v>4508</v>
      </c>
      <c r="C9" s="103">
        <v>4085</v>
      </c>
      <c r="D9" s="63">
        <f t="shared" si="1"/>
        <v>-9.4E-2</v>
      </c>
      <c r="E9" s="101" t="str">
        <f t="shared" si="0"/>
        <v>是</v>
      </c>
    </row>
    <row r="10" spans="1:5" s="94" customFormat="1" ht="36" customHeight="1">
      <c r="A10" s="60" t="s">
        <v>3142</v>
      </c>
      <c r="B10" s="76">
        <v>68913</v>
      </c>
      <c r="C10" s="76">
        <v>89056</v>
      </c>
      <c r="D10" s="63">
        <f t="shared" si="1"/>
        <v>0.29199999999999998</v>
      </c>
      <c r="E10" s="101" t="str">
        <f t="shared" si="0"/>
        <v>是</v>
      </c>
    </row>
    <row r="11" spans="1:5" s="94" customFormat="1" ht="36" customHeight="1">
      <c r="A11" s="64" t="s">
        <v>3139</v>
      </c>
      <c r="B11" s="91">
        <v>30576</v>
      </c>
      <c r="C11" s="67">
        <v>47810</v>
      </c>
      <c r="D11" s="63">
        <f t="shared" si="1"/>
        <v>0.56399999999999995</v>
      </c>
      <c r="E11" s="101" t="str">
        <f t="shared" si="0"/>
        <v>是</v>
      </c>
    </row>
    <row r="12" spans="1:5" s="94" customFormat="1" ht="36" customHeight="1">
      <c r="A12" s="60" t="s">
        <v>3143</v>
      </c>
      <c r="B12" s="76">
        <v>6371</v>
      </c>
      <c r="C12" s="76">
        <v>3697</v>
      </c>
      <c r="D12" s="63">
        <f t="shared" si="1"/>
        <v>-0.42</v>
      </c>
      <c r="E12" s="101" t="str">
        <f t="shared" si="0"/>
        <v>是</v>
      </c>
    </row>
    <row r="13" spans="1:5" s="94" customFormat="1" ht="36" customHeight="1">
      <c r="A13" s="64" t="s">
        <v>3139</v>
      </c>
      <c r="B13" s="91">
        <v>1237</v>
      </c>
      <c r="C13" s="67">
        <v>1475</v>
      </c>
      <c r="D13" s="63">
        <f t="shared" si="1"/>
        <v>0.192</v>
      </c>
      <c r="E13" s="101" t="str">
        <f t="shared" si="0"/>
        <v>是</v>
      </c>
    </row>
    <row r="14" spans="1:5" s="94" customFormat="1" ht="36" customHeight="1">
      <c r="A14" s="60" t="s">
        <v>3144</v>
      </c>
      <c r="B14" s="76">
        <v>15179</v>
      </c>
      <c r="C14" s="76">
        <v>15026</v>
      </c>
      <c r="D14" s="63">
        <f t="shared" si="1"/>
        <v>-0.01</v>
      </c>
      <c r="E14" s="101" t="str">
        <f t="shared" si="0"/>
        <v>是</v>
      </c>
    </row>
    <row r="15" spans="1:5" ht="36" customHeight="1">
      <c r="A15" s="64" t="s">
        <v>3139</v>
      </c>
      <c r="B15" s="91">
        <v>15165</v>
      </c>
      <c r="C15" s="103">
        <v>15014</v>
      </c>
      <c r="D15" s="63">
        <f t="shared" si="1"/>
        <v>-0.01</v>
      </c>
      <c r="E15" s="101" t="str">
        <f t="shared" si="0"/>
        <v>是</v>
      </c>
    </row>
    <row r="16" spans="1:5" ht="36" customHeight="1">
      <c r="A16" s="60" t="s">
        <v>3145</v>
      </c>
      <c r="B16" s="76">
        <v>55384</v>
      </c>
      <c r="C16" s="76">
        <v>57443</v>
      </c>
      <c r="D16" s="63">
        <f t="shared" si="1"/>
        <v>3.6999999999999998E-2</v>
      </c>
      <c r="E16" s="101" t="str">
        <f t="shared" si="0"/>
        <v>是</v>
      </c>
    </row>
    <row r="17" spans="1:5" ht="36" customHeight="1">
      <c r="A17" s="64" t="s">
        <v>3139</v>
      </c>
      <c r="B17" s="91">
        <v>27170</v>
      </c>
      <c r="C17" s="74">
        <v>38994</v>
      </c>
      <c r="D17" s="63">
        <f t="shared" si="1"/>
        <v>0.435</v>
      </c>
      <c r="E17" s="101" t="str">
        <f t="shared" si="0"/>
        <v>是</v>
      </c>
    </row>
    <row r="18" spans="1:5" ht="36" customHeight="1">
      <c r="A18" s="75" t="s">
        <v>3146</v>
      </c>
      <c r="B18" s="76">
        <v>456570</v>
      </c>
      <c r="C18" s="76">
        <v>474929</v>
      </c>
      <c r="D18" s="63">
        <f t="shared" si="1"/>
        <v>0.04</v>
      </c>
      <c r="E18" s="101" t="str">
        <f t="shared" si="0"/>
        <v>是</v>
      </c>
    </row>
    <row r="19" spans="1:5" ht="36" customHeight="1">
      <c r="A19" s="64" t="s">
        <v>3147</v>
      </c>
      <c r="B19" s="91">
        <v>252172</v>
      </c>
      <c r="C19" s="91">
        <v>292709</v>
      </c>
      <c r="D19" s="63">
        <f t="shared" si="1"/>
        <v>0.161</v>
      </c>
      <c r="E19" s="101" t="str">
        <f t="shared" si="0"/>
        <v>是</v>
      </c>
    </row>
    <row r="20" spans="1:5" ht="36" customHeight="1">
      <c r="A20" s="104" t="s">
        <v>3148</v>
      </c>
      <c r="B20" s="76"/>
      <c r="C20" s="76"/>
      <c r="D20" s="63" t="str">
        <f t="shared" si="1"/>
        <v/>
      </c>
      <c r="E20" s="101" t="str">
        <f t="shared" si="0"/>
        <v>否</v>
      </c>
    </row>
    <row r="21" spans="1:5" ht="36" customHeight="1">
      <c r="A21" s="77" t="s">
        <v>3149</v>
      </c>
      <c r="B21" s="76">
        <v>197940</v>
      </c>
      <c r="C21" s="76">
        <v>180224</v>
      </c>
      <c r="D21" s="63">
        <f t="shared" si="1"/>
        <v>-0.09</v>
      </c>
      <c r="E21" s="101" t="str">
        <f t="shared" si="0"/>
        <v>是</v>
      </c>
    </row>
    <row r="22" spans="1:5" ht="36" customHeight="1">
      <c r="A22" s="75" t="s">
        <v>3150</v>
      </c>
      <c r="B22" s="76">
        <v>456570</v>
      </c>
      <c r="C22" s="76">
        <v>474929</v>
      </c>
      <c r="D22" s="63">
        <f t="shared" si="1"/>
        <v>0.04</v>
      </c>
      <c r="E22" s="101" t="str">
        <f t="shared" si="0"/>
        <v>是</v>
      </c>
    </row>
    <row r="23" spans="1:5">
      <c r="B23" s="105"/>
      <c r="C23" s="105"/>
    </row>
    <row r="24" spans="1:5">
      <c r="B24" s="105"/>
      <c r="C24" s="105"/>
    </row>
    <row r="25" spans="1:5">
      <c r="B25" s="105"/>
      <c r="C25" s="105"/>
    </row>
    <row r="26" spans="1:5">
      <c r="B26" s="105"/>
      <c r="C26" s="105"/>
    </row>
  </sheetData>
  <mergeCells count="1">
    <mergeCell ref="A1:D1"/>
  </mergeCells>
  <phoneticPr fontId="99" type="noConversion"/>
  <conditionalFormatting sqref="E4:E22">
    <cfRule type="cellIs" dxfId="5" priority="1" stopIfTrue="1" operator="lessThanOrEqual">
      <formula>-1</formula>
    </cfRule>
  </conditionalFormatting>
  <printOptions horizontalCentered="1"/>
  <pageMargins left="0.47152777777777799" right="0.39305555555555599" top="0.74791666666666701" bottom="0.74791666666666701" header="0.31388888888888899" footer="0.31388888888888899"/>
  <pageSetup paperSize="9" scale="75" orientation="portrait" r:id="rId1"/>
  <headerFooter alignWithMargins="0">
    <oddFooter>&amp;C&amp;16- &amp;P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B0F0"/>
  </sheetPr>
  <dimension ref="A1:E42"/>
  <sheetViews>
    <sheetView showGridLines="0" showZeros="0" view="pageBreakPreview" zoomScaleNormal="100" workbookViewId="0">
      <pane ySplit="3" topLeftCell="A4" activePane="bottomLeft" state="frozen"/>
      <selection activeCell="K8" sqref="K8"/>
      <selection pane="bottomLeft" activeCell="K8" sqref="K8"/>
    </sheetView>
  </sheetViews>
  <sheetFormatPr defaultColWidth="9" defaultRowHeight="14.25"/>
  <cols>
    <col min="1" max="1" width="46.125" style="80" customWidth="1"/>
    <col min="2" max="4" width="20.625" style="80" customWidth="1"/>
    <col min="5" max="5" width="5" style="80" customWidth="1"/>
    <col min="6" max="16384" width="9" style="80"/>
  </cols>
  <sheetData>
    <row r="1" spans="1:5" ht="45" customHeight="1">
      <c r="A1" s="497" t="s">
        <v>22</v>
      </c>
      <c r="B1" s="497"/>
      <c r="C1" s="497"/>
      <c r="D1" s="497"/>
    </row>
    <row r="2" spans="1:5" ht="20.100000000000001" customHeight="1">
      <c r="A2" s="81"/>
      <c r="B2" s="82"/>
      <c r="C2" s="83"/>
      <c r="D2" s="84" t="s">
        <v>37</v>
      </c>
    </row>
    <row r="3" spans="1:5" ht="45" customHeight="1">
      <c r="A3" s="85" t="s">
        <v>3119</v>
      </c>
      <c r="B3" s="58" t="s">
        <v>40</v>
      </c>
      <c r="C3" s="58" t="s">
        <v>41</v>
      </c>
      <c r="D3" s="58" t="s">
        <v>42</v>
      </c>
      <c r="E3" s="59" t="s">
        <v>43</v>
      </c>
    </row>
    <row r="4" spans="1:5" ht="36" customHeight="1">
      <c r="A4" s="86" t="s">
        <v>3120</v>
      </c>
      <c r="B4" s="87">
        <v>263501</v>
      </c>
      <c r="C4" s="62">
        <v>265477</v>
      </c>
      <c r="D4" s="63">
        <f>IF(B4&gt;0,C4/B4-1,IF(B4&lt;0,-(C4/B4-1),""))</f>
        <v>7.0000000000000001E-3</v>
      </c>
      <c r="E4" s="59" t="str">
        <f t="shared" ref="E4:E38" si="0">IF(A4&lt;&gt;"",IF(SUM(B4:C4)&lt;&gt;0,"是","否"),"是")</f>
        <v>是</v>
      </c>
    </row>
    <row r="5" spans="1:5" ht="36" customHeight="1">
      <c r="A5" s="88" t="s">
        <v>3121</v>
      </c>
      <c r="B5" s="89">
        <v>119472</v>
      </c>
      <c r="C5" s="89">
        <v>112303</v>
      </c>
      <c r="D5" s="63">
        <f t="shared" ref="D5:D38" si="1">IF(B5&gt;0,C5/B5-1,IF(B5&lt;0,-(C5/B5-1),""))</f>
        <v>-0.06</v>
      </c>
      <c r="E5" s="59" t="str">
        <f t="shared" si="0"/>
        <v>是</v>
      </c>
    </row>
    <row r="6" spans="1:5" ht="36" customHeight="1">
      <c r="A6" s="88" t="s">
        <v>3122</v>
      </c>
      <c r="B6" s="89">
        <v>103</v>
      </c>
      <c r="C6" s="89">
        <v>89</v>
      </c>
      <c r="D6" s="63">
        <f t="shared" si="1"/>
        <v>-0.13600000000000001</v>
      </c>
      <c r="E6" s="59" t="str">
        <f t="shared" si="0"/>
        <v>是</v>
      </c>
    </row>
    <row r="7" spans="1:5" s="79" customFormat="1" ht="36" customHeight="1">
      <c r="A7" s="88" t="s">
        <v>3123</v>
      </c>
      <c r="B7" s="89">
        <v>0</v>
      </c>
      <c r="C7" s="89">
        <v>0</v>
      </c>
      <c r="D7" s="63" t="str">
        <f t="shared" si="1"/>
        <v/>
      </c>
      <c r="E7" s="59" t="str">
        <f t="shared" si="0"/>
        <v>否</v>
      </c>
    </row>
    <row r="8" spans="1:5" s="79" customFormat="1" ht="36" customHeight="1">
      <c r="A8" s="90" t="s">
        <v>3124</v>
      </c>
      <c r="B8" s="87">
        <v>28643</v>
      </c>
      <c r="C8" s="87">
        <v>31113</v>
      </c>
      <c r="D8" s="63">
        <f t="shared" si="1"/>
        <v>8.5999999999999993E-2</v>
      </c>
      <c r="E8" s="59" t="str">
        <f t="shared" si="0"/>
        <v>是</v>
      </c>
    </row>
    <row r="9" spans="1:5" s="79" customFormat="1" ht="36" customHeight="1">
      <c r="A9" s="88" t="s">
        <v>3121</v>
      </c>
      <c r="B9" s="89">
        <v>24449</v>
      </c>
      <c r="C9" s="89">
        <v>24559</v>
      </c>
      <c r="D9" s="63">
        <f t="shared" si="1"/>
        <v>4.0000000000000001E-3</v>
      </c>
      <c r="E9" s="59" t="str">
        <f t="shared" si="0"/>
        <v>是</v>
      </c>
    </row>
    <row r="10" spans="1:5" s="79" customFormat="1" ht="36" customHeight="1">
      <c r="A10" s="88" t="s">
        <v>3122</v>
      </c>
      <c r="B10" s="89">
        <v>79</v>
      </c>
      <c r="C10" s="89">
        <v>56</v>
      </c>
      <c r="D10" s="63">
        <f t="shared" si="1"/>
        <v>-0.29099999999999998</v>
      </c>
      <c r="E10" s="59" t="str">
        <f t="shared" si="0"/>
        <v>是</v>
      </c>
    </row>
    <row r="11" spans="1:5" s="79" customFormat="1" ht="36" customHeight="1">
      <c r="A11" s="88" t="s">
        <v>3123</v>
      </c>
      <c r="B11" s="89">
        <v>2927</v>
      </c>
      <c r="C11" s="89">
        <v>5607</v>
      </c>
      <c r="D11" s="63">
        <f t="shared" si="1"/>
        <v>0.91600000000000004</v>
      </c>
      <c r="E11" s="59" t="str">
        <f t="shared" si="0"/>
        <v>是</v>
      </c>
    </row>
    <row r="12" spans="1:5" s="79" customFormat="1" ht="36" customHeight="1">
      <c r="A12" s="86" t="s">
        <v>3125</v>
      </c>
      <c r="B12" s="87">
        <v>14766</v>
      </c>
      <c r="C12" s="87">
        <v>10157</v>
      </c>
      <c r="D12" s="63">
        <f t="shared" si="1"/>
        <v>-0.312</v>
      </c>
      <c r="E12" s="59" t="str">
        <f t="shared" si="0"/>
        <v>是</v>
      </c>
    </row>
    <row r="13" spans="1:5" ht="36" customHeight="1">
      <c r="A13" s="88" t="s">
        <v>3121</v>
      </c>
      <c r="B13" s="89">
        <v>5453</v>
      </c>
      <c r="C13" s="91">
        <v>5700</v>
      </c>
      <c r="D13" s="63">
        <f t="shared" si="1"/>
        <v>4.4999999999999998E-2</v>
      </c>
      <c r="E13" s="59" t="str">
        <f t="shared" si="0"/>
        <v>是</v>
      </c>
    </row>
    <row r="14" spans="1:5" ht="36" customHeight="1">
      <c r="A14" s="88" t="s">
        <v>3122</v>
      </c>
      <c r="B14" s="89">
        <v>14</v>
      </c>
      <c r="C14" s="89">
        <v>13</v>
      </c>
      <c r="D14" s="63">
        <f t="shared" si="1"/>
        <v>-7.0999999999999994E-2</v>
      </c>
      <c r="E14" s="59" t="str">
        <f t="shared" si="0"/>
        <v>是</v>
      </c>
    </row>
    <row r="15" spans="1:5" ht="36" customHeight="1">
      <c r="A15" s="88" t="s">
        <v>3123</v>
      </c>
      <c r="B15" s="89">
        <v>0</v>
      </c>
      <c r="C15" s="91">
        <v>0</v>
      </c>
      <c r="D15" s="63" t="str">
        <f t="shared" si="1"/>
        <v/>
      </c>
      <c r="E15" s="59" t="str">
        <f t="shared" si="0"/>
        <v>否</v>
      </c>
    </row>
    <row r="16" spans="1:5" ht="36" customHeight="1">
      <c r="A16" s="86" t="s">
        <v>3126</v>
      </c>
      <c r="B16" s="87">
        <v>72922</v>
      </c>
      <c r="C16" s="87">
        <v>68747</v>
      </c>
      <c r="D16" s="63">
        <f t="shared" si="1"/>
        <v>-5.7000000000000002E-2</v>
      </c>
      <c r="E16" s="59" t="str">
        <f t="shared" si="0"/>
        <v>是</v>
      </c>
    </row>
    <row r="17" spans="1:5" ht="36" customHeight="1">
      <c r="A17" s="88" t="s">
        <v>3121</v>
      </c>
      <c r="B17" s="89">
        <v>71839</v>
      </c>
      <c r="C17" s="89">
        <v>67542</v>
      </c>
      <c r="D17" s="63">
        <f t="shared" si="1"/>
        <v>-0.06</v>
      </c>
      <c r="E17" s="59" t="str">
        <f t="shared" si="0"/>
        <v>是</v>
      </c>
    </row>
    <row r="18" spans="1:5" ht="36" customHeight="1">
      <c r="A18" s="88" t="s">
        <v>3122</v>
      </c>
      <c r="B18" s="89">
        <v>907</v>
      </c>
      <c r="C18" s="89">
        <v>600</v>
      </c>
      <c r="D18" s="63">
        <f t="shared" si="1"/>
        <v>-0.33800000000000002</v>
      </c>
      <c r="E18" s="59" t="str">
        <f t="shared" si="0"/>
        <v>是</v>
      </c>
    </row>
    <row r="19" spans="1:5" ht="36" customHeight="1">
      <c r="A19" s="88" t="s">
        <v>3123</v>
      </c>
      <c r="B19" s="89">
        <v>0</v>
      </c>
      <c r="C19" s="92">
        <v>455</v>
      </c>
      <c r="D19" s="63" t="str">
        <f t="shared" si="1"/>
        <v/>
      </c>
      <c r="E19" s="59" t="str">
        <f t="shared" si="0"/>
        <v>是</v>
      </c>
    </row>
    <row r="20" spans="1:5" ht="36" customHeight="1">
      <c r="A20" s="86" t="s">
        <v>3127</v>
      </c>
      <c r="B20" s="87">
        <v>3733</v>
      </c>
      <c r="C20" s="87">
        <v>3697</v>
      </c>
      <c r="D20" s="63">
        <f t="shared" si="1"/>
        <v>-0.01</v>
      </c>
      <c r="E20" s="59" t="str">
        <f t="shared" si="0"/>
        <v>是</v>
      </c>
    </row>
    <row r="21" spans="1:5" ht="36" customHeight="1">
      <c r="A21" s="88" t="s">
        <v>3121</v>
      </c>
      <c r="B21" s="89">
        <v>2301</v>
      </c>
      <c r="C21" s="67">
        <v>2217</v>
      </c>
      <c r="D21" s="63">
        <f t="shared" si="1"/>
        <v>-3.6999999999999998E-2</v>
      </c>
      <c r="E21" s="59" t="str">
        <f t="shared" si="0"/>
        <v>是</v>
      </c>
    </row>
    <row r="22" spans="1:5" ht="36" customHeight="1">
      <c r="A22" s="88" t="s">
        <v>3122</v>
      </c>
      <c r="B22" s="89">
        <v>182</v>
      </c>
      <c r="C22" s="89">
        <v>5</v>
      </c>
      <c r="D22" s="63">
        <f t="shared" si="1"/>
        <v>-0.97299999999999998</v>
      </c>
      <c r="E22" s="59" t="str">
        <f t="shared" si="0"/>
        <v>是</v>
      </c>
    </row>
    <row r="23" spans="1:5" ht="36" customHeight="1">
      <c r="A23" s="88" t="s">
        <v>3123</v>
      </c>
      <c r="B23" s="89">
        <v>0</v>
      </c>
      <c r="C23" s="67">
        <v>0</v>
      </c>
      <c r="D23" s="63" t="str">
        <f t="shared" si="1"/>
        <v/>
      </c>
      <c r="E23" s="59" t="str">
        <f t="shared" si="0"/>
        <v>否</v>
      </c>
    </row>
    <row r="24" spans="1:5" ht="36" customHeight="1">
      <c r="A24" s="86" t="s">
        <v>3128</v>
      </c>
      <c r="B24" s="87">
        <v>20331</v>
      </c>
      <c r="C24" s="62">
        <v>27731</v>
      </c>
      <c r="D24" s="63">
        <f t="shared" si="1"/>
        <v>0.36399999999999999</v>
      </c>
      <c r="E24" s="59" t="str">
        <f t="shared" si="0"/>
        <v>是</v>
      </c>
    </row>
    <row r="25" spans="1:5" ht="36" customHeight="1">
      <c r="A25" s="88" t="s">
        <v>3121</v>
      </c>
      <c r="B25" s="89">
        <v>7471</v>
      </c>
      <c r="C25" s="62">
        <v>7943</v>
      </c>
      <c r="D25" s="63">
        <f t="shared" si="1"/>
        <v>6.3E-2</v>
      </c>
      <c r="E25" s="59" t="str">
        <f t="shared" si="0"/>
        <v>是</v>
      </c>
    </row>
    <row r="26" spans="1:5" ht="36" customHeight="1">
      <c r="A26" s="88" t="s">
        <v>3122</v>
      </c>
      <c r="B26" s="89">
        <v>212</v>
      </c>
      <c r="C26" s="62">
        <v>3788</v>
      </c>
      <c r="D26" s="63">
        <f t="shared" si="1"/>
        <v>16.867999999999999</v>
      </c>
      <c r="E26" s="59" t="str">
        <f t="shared" si="0"/>
        <v>是</v>
      </c>
    </row>
    <row r="27" spans="1:5" ht="36" customHeight="1">
      <c r="A27" s="88" t="s">
        <v>3123</v>
      </c>
      <c r="B27" s="89">
        <v>10193</v>
      </c>
      <c r="C27" s="62">
        <v>10697</v>
      </c>
      <c r="D27" s="63">
        <f t="shared" si="1"/>
        <v>4.9000000000000002E-2</v>
      </c>
      <c r="E27" s="59" t="str">
        <f t="shared" si="0"/>
        <v>是</v>
      </c>
    </row>
    <row r="28" spans="1:5" ht="36" customHeight="1">
      <c r="A28" s="86" t="s">
        <v>3129</v>
      </c>
      <c r="B28" s="87">
        <v>60412</v>
      </c>
      <c r="C28" s="62">
        <v>57442</v>
      </c>
      <c r="D28" s="63">
        <f t="shared" si="1"/>
        <v>-4.9000000000000002E-2</v>
      </c>
      <c r="E28" s="59" t="str">
        <f t="shared" si="0"/>
        <v>是</v>
      </c>
    </row>
    <row r="29" spans="1:5" ht="36" customHeight="1">
      <c r="A29" s="88" t="s">
        <v>3121</v>
      </c>
      <c r="B29" s="89">
        <v>14470</v>
      </c>
      <c r="C29" s="89">
        <v>16878</v>
      </c>
      <c r="D29" s="63">
        <f t="shared" si="1"/>
        <v>0.16600000000000001</v>
      </c>
      <c r="E29" s="59" t="str">
        <f t="shared" si="0"/>
        <v>是</v>
      </c>
    </row>
    <row r="30" spans="1:5" ht="36" customHeight="1">
      <c r="A30" s="88" t="s">
        <v>3122</v>
      </c>
      <c r="B30" s="89">
        <v>92</v>
      </c>
      <c r="C30" s="89">
        <v>10</v>
      </c>
      <c r="D30" s="63">
        <f t="shared" si="1"/>
        <v>-0.89100000000000001</v>
      </c>
      <c r="E30" s="59" t="str">
        <f t="shared" si="0"/>
        <v>是</v>
      </c>
    </row>
    <row r="31" spans="1:5" ht="36" customHeight="1">
      <c r="A31" s="88" t="s">
        <v>3123</v>
      </c>
      <c r="B31" s="89">
        <v>26336</v>
      </c>
      <c r="C31" s="89">
        <v>1560</v>
      </c>
      <c r="D31" s="63">
        <f t="shared" si="1"/>
        <v>-0.94099999999999995</v>
      </c>
      <c r="E31" s="59" t="str">
        <f t="shared" si="0"/>
        <v>是</v>
      </c>
    </row>
    <row r="32" spans="1:5" ht="36" customHeight="1">
      <c r="A32" s="75" t="s">
        <v>3130</v>
      </c>
      <c r="B32" s="87">
        <v>464308</v>
      </c>
      <c r="C32" s="87">
        <v>464364</v>
      </c>
      <c r="D32" s="63">
        <f t="shared" si="1"/>
        <v>0</v>
      </c>
      <c r="E32" s="59" t="str">
        <f t="shared" si="0"/>
        <v>是</v>
      </c>
    </row>
    <row r="33" spans="1:5" ht="36" customHeight="1">
      <c r="A33" s="88" t="s">
        <v>3131</v>
      </c>
      <c r="B33" s="89">
        <v>245455</v>
      </c>
      <c r="C33" s="89">
        <v>237142</v>
      </c>
      <c r="D33" s="63">
        <f t="shared" si="1"/>
        <v>-3.4000000000000002E-2</v>
      </c>
      <c r="E33" s="59" t="str">
        <f t="shared" si="0"/>
        <v>是</v>
      </c>
    </row>
    <row r="34" spans="1:5" ht="36" customHeight="1">
      <c r="A34" s="88" t="s">
        <v>3132</v>
      </c>
      <c r="B34" s="89">
        <v>1589</v>
      </c>
      <c r="C34" s="89">
        <v>4561</v>
      </c>
      <c r="D34" s="63">
        <f t="shared" si="1"/>
        <v>1.87</v>
      </c>
      <c r="E34" s="59" t="str">
        <f t="shared" si="0"/>
        <v>是</v>
      </c>
    </row>
    <row r="35" spans="1:5" ht="36" customHeight="1">
      <c r="A35" s="88" t="s">
        <v>3133</v>
      </c>
      <c r="B35" s="89">
        <v>39456</v>
      </c>
      <c r="C35" s="89">
        <v>18319</v>
      </c>
      <c r="D35" s="63">
        <f t="shared" si="1"/>
        <v>-0.53600000000000003</v>
      </c>
      <c r="E35" s="59" t="str">
        <f t="shared" si="0"/>
        <v>是</v>
      </c>
    </row>
    <row r="36" spans="1:5" ht="36" customHeight="1">
      <c r="A36" s="77" t="s">
        <v>3134</v>
      </c>
      <c r="B36" s="87">
        <v>171502</v>
      </c>
      <c r="C36" s="87">
        <v>196596</v>
      </c>
      <c r="D36" s="63">
        <f t="shared" si="1"/>
        <v>0.14599999999999999</v>
      </c>
      <c r="E36" s="59" t="str">
        <f t="shared" si="0"/>
        <v>是</v>
      </c>
    </row>
    <row r="37" spans="1:5" ht="36" customHeight="1">
      <c r="A37" s="77" t="s">
        <v>3135</v>
      </c>
      <c r="B37" s="87"/>
      <c r="C37" s="62"/>
      <c r="D37" s="63" t="str">
        <f t="shared" si="1"/>
        <v/>
      </c>
      <c r="E37" s="59" t="str">
        <f t="shared" si="0"/>
        <v>否</v>
      </c>
    </row>
    <row r="38" spans="1:5" ht="36" customHeight="1">
      <c r="A38" s="75" t="s">
        <v>3136</v>
      </c>
      <c r="B38" s="87">
        <v>464308</v>
      </c>
      <c r="C38" s="87">
        <v>464364</v>
      </c>
      <c r="D38" s="63">
        <f t="shared" si="1"/>
        <v>0</v>
      </c>
      <c r="E38" s="59" t="str">
        <f t="shared" si="0"/>
        <v>是</v>
      </c>
    </row>
    <row r="39" spans="1:5">
      <c r="B39" s="93"/>
      <c r="C39" s="93"/>
    </row>
    <row r="40" spans="1:5">
      <c r="B40" s="93"/>
      <c r="C40" s="93"/>
    </row>
    <row r="41" spans="1:5">
      <c r="B41" s="93"/>
      <c r="C41" s="93"/>
    </row>
    <row r="42" spans="1:5">
      <c r="B42" s="93"/>
      <c r="C42" s="93"/>
    </row>
  </sheetData>
  <mergeCells count="1">
    <mergeCell ref="A1:D1"/>
  </mergeCells>
  <phoneticPr fontId="99" type="noConversion"/>
  <conditionalFormatting sqref="E28:E32">
    <cfRule type="cellIs" dxfId="4" priority="1" stopIfTrue="1" operator="lessThan">
      <formula>0</formula>
    </cfRule>
  </conditionalFormatting>
  <printOptions horizontalCentered="1"/>
  <pageMargins left="0.47222222222222199" right="0.39305555555555599" top="0.74791666666666701" bottom="0.74791666666666701" header="0.31458333333333299" footer="0.31458333333333299"/>
  <pageSetup paperSize="9" scale="75" orientation="portrait" r:id="rId1"/>
  <headerFooter alignWithMargins="0">
    <oddFooter>&amp;C&amp;16- &amp;P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B0F0"/>
  </sheetPr>
  <dimension ref="A1:E26"/>
  <sheetViews>
    <sheetView showGridLines="0" showZeros="0" view="pageBreakPreview" zoomScaleNormal="100" workbookViewId="0">
      <selection activeCell="K8" sqref="K8"/>
    </sheetView>
  </sheetViews>
  <sheetFormatPr defaultColWidth="9" defaultRowHeight="14.25"/>
  <cols>
    <col min="1" max="1" width="50.75" style="51" customWidth="1"/>
    <col min="2" max="3" width="20.625" style="52" customWidth="1"/>
    <col min="4" max="4" width="20.625" style="51" customWidth="1"/>
    <col min="5" max="5" width="5.125" style="51" customWidth="1"/>
    <col min="6" max="7" width="12.625" style="51"/>
    <col min="8" max="246" width="9" style="51"/>
    <col min="247" max="247" width="41.625" style="51" customWidth="1"/>
    <col min="248" max="249" width="14.5" style="51" customWidth="1"/>
    <col min="250" max="250" width="13.875" style="51" customWidth="1"/>
    <col min="251" max="253" width="9" style="51"/>
    <col min="254" max="255" width="10.5" style="51" customWidth="1"/>
    <col min="256" max="502" width="9" style="51"/>
    <col min="503" max="503" width="41.625" style="51" customWidth="1"/>
    <col min="504" max="505" width="14.5" style="51" customWidth="1"/>
    <col min="506" max="506" width="13.875" style="51" customWidth="1"/>
    <col min="507" max="509" width="9" style="51"/>
    <col min="510" max="511" width="10.5" style="51" customWidth="1"/>
    <col min="512" max="758" width="9" style="51"/>
    <col min="759" max="759" width="41.625" style="51" customWidth="1"/>
    <col min="760" max="761" width="14.5" style="51" customWidth="1"/>
    <col min="762" max="762" width="13.875" style="51" customWidth="1"/>
    <col min="763" max="765" width="9" style="51"/>
    <col min="766" max="767" width="10.5" style="51" customWidth="1"/>
    <col min="768" max="1014" width="9" style="51"/>
    <col min="1015" max="1015" width="41.625" style="51" customWidth="1"/>
    <col min="1016" max="1017" width="14.5" style="51" customWidth="1"/>
    <col min="1018" max="1018" width="13.875" style="51" customWidth="1"/>
    <col min="1019" max="1021" width="9" style="51"/>
    <col min="1022" max="1023" width="10.5" style="51" customWidth="1"/>
    <col min="1024" max="1270" width="9" style="51"/>
    <col min="1271" max="1271" width="41.625" style="51" customWidth="1"/>
    <col min="1272" max="1273" width="14.5" style="51" customWidth="1"/>
    <col min="1274" max="1274" width="13.875" style="51" customWidth="1"/>
    <col min="1275" max="1277" width="9" style="51"/>
    <col min="1278" max="1279" width="10.5" style="51" customWidth="1"/>
    <col min="1280" max="1526" width="9" style="51"/>
    <col min="1527" max="1527" width="41.625" style="51" customWidth="1"/>
    <col min="1528" max="1529" width="14.5" style="51" customWidth="1"/>
    <col min="1530" max="1530" width="13.875" style="51" customWidth="1"/>
    <col min="1531" max="1533" width="9" style="51"/>
    <col min="1534" max="1535" width="10.5" style="51" customWidth="1"/>
    <col min="1536" max="1782" width="9" style="51"/>
    <col min="1783" max="1783" width="41.625" style="51" customWidth="1"/>
    <col min="1784" max="1785" width="14.5" style="51" customWidth="1"/>
    <col min="1786" max="1786" width="13.875" style="51" customWidth="1"/>
    <col min="1787" max="1789" width="9" style="51"/>
    <col min="1790" max="1791" width="10.5" style="51" customWidth="1"/>
    <col min="1792" max="2038" width="9" style="51"/>
    <col min="2039" max="2039" width="41.625" style="51" customWidth="1"/>
    <col min="2040" max="2041" width="14.5" style="51" customWidth="1"/>
    <col min="2042" max="2042" width="13.875" style="51" customWidth="1"/>
    <col min="2043" max="2045" width="9" style="51"/>
    <col min="2046" max="2047" width="10.5" style="51" customWidth="1"/>
    <col min="2048" max="2294" width="9" style="51"/>
    <col min="2295" max="2295" width="41.625" style="51" customWidth="1"/>
    <col min="2296" max="2297" width="14.5" style="51" customWidth="1"/>
    <col min="2298" max="2298" width="13.875" style="51" customWidth="1"/>
    <col min="2299" max="2301" width="9" style="51"/>
    <col min="2302" max="2303" width="10.5" style="51" customWidth="1"/>
    <col min="2304" max="2550" width="9" style="51"/>
    <col min="2551" max="2551" width="41.625" style="51" customWidth="1"/>
    <col min="2552" max="2553" width="14.5" style="51" customWidth="1"/>
    <col min="2554" max="2554" width="13.875" style="51" customWidth="1"/>
    <col min="2555" max="2557" width="9" style="51"/>
    <col min="2558" max="2559" width="10.5" style="51" customWidth="1"/>
    <col min="2560" max="2806" width="9" style="51"/>
    <col min="2807" max="2807" width="41.625" style="51" customWidth="1"/>
    <col min="2808" max="2809" width="14.5" style="51" customWidth="1"/>
    <col min="2810" max="2810" width="13.875" style="51" customWidth="1"/>
    <col min="2811" max="2813" width="9" style="51"/>
    <col min="2814" max="2815" width="10.5" style="51" customWidth="1"/>
    <col min="2816" max="3062" width="9" style="51"/>
    <col min="3063" max="3063" width="41.625" style="51" customWidth="1"/>
    <col min="3064" max="3065" width="14.5" style="51" customWidth="1"/>
    <col min="3066" max="3066" width="13.875" style="51" customWidth="1"/>
    <col min="3067" max="3069" width="9" style="51"/>
    <col min="3070" max="3071" width="10.5" style="51" customWidth="1"/>
    <col min="3072" max="3318" width="9" style="51"/>
    <col min="3319" max="3319" width="41.625" style="51" customWidth="1"/>
    <col min="3320" max="3321" width="14.5" style="51" customWidth="1"/>
    <col min="3322" max="3322" width="13.875" style="51" customWidth="1"/>
    <col min="3323" max="3325" width="9" style="51"/>
    <col min="3326" max="3327" width="10.5" style="51" customWidth="1"/>
    <col min="3328" max="3574" width="9" style="51"/>
    <col min="3575" max="3575" width="41.625" style="51" customWidth="1"/>
    <col min="3576" max="3577" width="14.5" style="51" customWidth="1"/>
    <col min="3578" max="3578" width="13.875" style="51" customWidth="1"/>
    <col min="3579" max="3581" width="9" style="51"/>
    <col min="3582" max="3583" width="10.5" style="51" customWidth="1"/>
    <col min="3584" max="3830" width="9" style="51"/>
    <col min="3831" max="3831" width="41.625" style="51" customWidth="1"/>
    <col min="3832" max="3833" width="14.5" style="51" customWidth="1"/>
    <col min="3834" max="3834" width="13.875" style="51" customWidth="1"/>
    <col min="3835" max="3837" width="9" style="51"/>
    <col min="3838" max="3839" width="10.5" style="51" customWidth="1"/>
    <col min="3840" max="4086" width="9" style="51"/>
    <col min="4087" max="4087" width="41.625" style="51" customWidth="1"/>
    <col min="4088" max="4089" width="14.5" style="51" customWidth="1"/>
    <col min="4090" max="4090" width="13.875" style="51" customWidth="1"/>
    <col min="4091" max="4093" width="9" style="51"/>
    <col min="4094" max="4095" width="10.5" style="51" customWidth="1"/>
    <col min="4096" max="4342" width="9" style="51"/>
    <col min="4343" max="4343" width="41.625" style="51" customWidth="1"/>
    <col min="4344" max="4345" width="14.5" style="51" customWidth="1"/>
    <col min="4346" max="4346" width="13.875" style="51" customWidth="1"/>
    <col min="4347" max="4349" width="9" style="51"/>
    <col min="4350" max="4351" width="10.5" style="51" customWidth="1"/>
    <col min="4352" max="4598" width="9" style="51"/>
    <col min="4599" max="4599" width="41.625" style="51" customWidth="1"/>
    <col min="4600" max="4601" width="14.5" style="51" customWidth="1"/>
    <col min="4602" max="4602" width="13.875" style="51" customWidth="1"/>
    <col min="4603" max="4605" width="9" style="51"/>
    <col min="4606" max="4607" width="10.5" style="51" customWidth="1"/>
    <col min="4608" max="4854" width="9" style="51"/>
    <col min="4855" max="4855" width="41.625" style="51" customWidth="1"/>
    <col min="4856" max="4857" width="14.5" style="51" customWidth="1"/>
    <col min="4858" max="4858" width="13.875" style="51" customWidth="1"/>
    <col min="4859" max="4861" width="9" style="51"/>
    <col min="4862" max="4863" width="10.5" style="51" customWidth="1"/>
    <col min="4864" max="5110" width="9" style="51"/>
    <col min="5111" max="5111" width="41.625" style="51" customWidth="1"/>
    <col min="5112" max="5113" width="14.5" style="51" customWidth="1"/>
    <col min="5114" max="5114" width="13.875" style="51" customWidth="1"/>
    <col min="5115" max="5117" width="9" style="51"/>
    <col min="5118" max="5119" width="10.5" style="51" customWidth="1"/>
    <col min="5120" max="5366" width="9" style="51"/>
    <col min="5367" max="5367" width="41.625" style="51" customWidth="1"/>
    <col min="5368" max="5369" width="14.5" style="51" customWidth="1"/>
    <col min="5370" max="5370" width="13.875" style="51" customWidth="1"/>
    <col min="5371" max="5373" width="9" style="51"/>
    <col min="5374" max="5375" width="10.5" style="51" customWidth="1"/>
    <col min="5376" max="5622" width="9" style="51"/>
    <col min="5623" max="5623" width="41.625" style="51" customWidth="1"/>
    <col min="5624" max="5625" width="14.5" style="51" customWidth="1"/>
    <col min="5626" max="5626" width="13.875" style="51" customWidth="1"/>
    <col min="5627" max="5629" width="9" style="51"/>
    <col min="5630" max="5631" width="10.5" style="51" customWidth="1"/>
    <col min="5632" max="5878" width="9" style="51"/>
    <col min="5879" max="5879" width="41.625" style="51" customWidth="1"/>
    <col min="5880" max="5881" width="14.5" style="51" customWidth="1"/>
    <col min="5882" max="5882" width="13.875" style="51" customWidth="1"/>
    <col min="5883" max="5885" width="9" style="51"/>
    <col min="5886" max="5887" width="10.5" style="51" customWidth="1"/>
    <col min="5888" max="6134" width="9" style="51"/>
    <col min="6135" max="6135" width="41.625" style="51" customWidth="1"/>
    <col min="6136" max="6137" width="14.5" style="51" customWidth="1"/>
    <col min="6138" max="6138" width="13.875" style="51" customWidth="1"/>
    <col min="6139" max="6141" width="9" style="51"/>
    <col min="6142" max="6143" width="10.5" style="51" customWidth="1"/>
    <col min="6144" max="6390" width="9" style="51"/>
    <col min="6391" max="6391" width="41.625" style="51" customWidth="1"/>
    <col min="6392" max="6393" width="14.5" style="51" customWidth="1"/>
    <col min="6394" max="6394" width="13.875" style="51" customWidth="1"/>
    <col min="6395" max="6397" width="9" style="51"/>
    <col min="6398" max="6399" width="10.5" style="51" customWidth="1"/>
    <col min="6400" max="6646" width="9" style="51"/>
    <col min="6647" max="6647" width="41.625" style="51" customWidth="1"/>
    <col min="6648" max="6649" width="14.5" style="51" customWidth="1"/>
    <col min="6650" max="6650" width="13.875" style="51" customWidth="1"/>
    <col min="6651" max="6653" width="9" style="51"/>
    <col min="6654" max="6655" width="10.5" style="51" customWidth="1"/>
    <col min="6656" max="6902" width="9" style="51"/>
    <col min="6903" max="6903" width="41.625" style="51" customWidth="1"/>
    <col min="6904" max="6905" width="14.5" style="51" customWidth="1"/>
    <col min="6906" max="6906" width="13.875" style="51" customWidth="1"/>
    <col min="6907" max="6909" width="9" style="51"/>
    <col min="6910" max="6911" width="10.5" style="51" customWidth="1"/>
    <col min="6912" max="7158" width="9" style="51"/>
    <col min="7159" max="7159" width="41.625" style="51" customWidth="1"/>
    <col min="7160" max="7161" width="14.5" style="51" customWidth="1"/>
    <col min="7162" max="7162" width="13.875" style="51" customWidth="1"/>
    <col min="7163" max="7165" width="9" style="51"/>
    <col min="7166" max="7167" width="10.5" style="51" customWidth="1"/>
    <col min="7168" max="7414" width="9" style="51"/>
    <col min="7415" max="7415" width="41.625" style="51" customWidth="1"/>
    <col min="7416" max="7417" width="14.5" style="51" customWidth="1"/>
    <col min="7418" max="7418" width="13.875" style="51" customWidth="1"/>
    <col min="7419" max="7421" width="9" style="51"/>
    <col min="7422" max="7423" width="10.5" style="51" customWidth="1"/>
    <col min="7424" max="7670" width="9" style="51"/>
    <col min="7671" max="7671" width="41.625" style="51" customWidth="1"/>
    <col min="7672" max="7673" width="14.5" style="51" customWidth="1"/>
    <col min="7674" max="7674" width="13.875" style="51" customWidth="1"/>
    <col min="7675" max="7677" width="9" style="51"/>
    <col min="7678" max="7679" width="10.5" style="51" customWidth="1"/>
    <col min="7680" max="7926" width="9" style="51"/>
    <col min="7927" max="7927" width="41.625" style="51" customWidth="1"/>
    <col min="7928" max="7929" width="14.5" style="51" customWidth="1"/>
    <col min="7930" max="7930" width="13.875" style="51" customWidth="1"/>
    <col min="7931" max="7933" width="9" style="51"/>
    <col min="7934" max="7935" width="10.5" style="51" customWidth="1"/>
    <col min="7936" max="8182" width="9" style="51"/>
    <col min="8183" max="8183" width="41.625" style="51" customWidth="1"/>
    <col min="8184" max="8185" width="14.5" style="51" customWidth="1"/>
    <col min="8186" max="8186" width="13.875" style="51" customWidth="1"/>
    <col min="8187" max="8189" width="9" style="51"/>
    <col min="8190" max="8191" width="10.5" style="51" customWidth="1"/>
    <col min="8192" max="8438" width="9" style="51"/>
    <col min="8439" max="8439" width="41.625" style="51" customWidth="1"/>
    <col min="8440" max="8441" width="14.5" style="51" customWidth="1"/>
    <col min="8442" max="8442" width="13.875" style="51" customWidth="1"/>
    <col min="8443" max="8445" width="9" style="51"/>
    <col min="8446" max="8447" width="10.5" style="51" customWidth="1"/>
    <col min="8448" max="8694" width="9" style="51"/>
    <col min="8695" max="8695" width="41.625" style="51" customWidth="1"/>
    <col min="8696" max="8697" width="14.5" style="51" customWidth="1"/>
    <col min="8698" max="8698" width="13.875" style="51" customWidth="1"/>
    <col min="8699" max="8701" width="9" style="51"/>
    <col min="8702" max="8703" width="10.5" style="51" customWidth="1"/>
    <col min="8704" max="8950" width="9" style="51"/>
    <col min="8951" max="8951" width="41.625" style="51" customWidth="1"/>
    <col min="8952" max="8953" width="14.5" style="51" customWidth="1"/>
    <col min="8954" max="8954" width="13.875" style="51" customWidth="1"/>
    <col min="8955" max="8957" width="9" style="51"/>
    <col min="8958" max="8959" width="10.5" style="51" customWidth="1"/>
    <col min="8960" max="9206" width="9" style="51"/>
    <col min="9207" max="9207" width="41.625" style="51" customWidth="1"/>
    <col min="9208" max="9209" width="14.5" style="51" customWidth="1"/>
    <col min="9210" max="9210" width="13.875" style="51" customWidth="1"/>
    <col min="9211" max="9213" width="9" style="51"/>
    <col min="9214" max="9215" width="10.5" style="51" customWidth="1"/>
    <col min="9216" max="9462" width="9" style="51"/>
    <col min="9463" max="9463" width="41.625" style="51" customWidth="1"/>
    <col min="9464" max="9465" width="14.5" style="51" customWidth="1"/>
    <col min="9466" max="9466" width="13.875" style="51" customWidth="1"/>
    <col min="9467" max="9469" width="9" style="51"/>
    <col min="9470" max="9471" width="10.5" style="51" customWidth="1"/>
    <col min="9472" max="9718" width="9" style="51"/>
    <col min="9719" max="9719" width="41.625" style="51" customWidth="1"/>
    <col min="9720" max="9721" width="14.5" style="51" customWidth="1"/>
    <col min="9722" max="9722" width="13.875" style="51" customWidth="1"/>
    <col min="9723" max="9725" width="9" style="51"/>
    <col min="9726" max="9727" width="10.5" style="51" customWidth="1"/>
    <col min="9728" max="9974" width="9" style="51"/>
    <col min="9975" max="9975" width="41.625" style="51" customWidth="1"/>
    <col min="9976" max="9977" width="14.5" style="51" customWidth="1"/>
    <col min="9978" max="9978" width="13.875" style="51" customWidth="1"/>
    <col min="9979" max="9981" width="9" style="51"/>
    <col min="9982" max="9983" width="10.5" style="51" customWidth="1"/>
    <col min="9984" max="10230" width="9" style="51"/>
    <col min="10231" max="10231" width="41.625" style="51" customWidth="1"/>
    <col min="10232" max="10233" width="14.5" style="51" customWidth="1"/>
    <col min="10234" max="10234" width="13.875" style="51" customWidth="1"/>
    <col min="10235" max="10237" width="9" style="51"/>
    <col min="10238" max="10239" width="10.5" style="51" customWidth="1"/>
    <col min="10240" max="10486" width="9" style="51"/>
    <col min="10487" max="10487" width="41.625" style="51" customWidth="1"/>
    <col min="10488" max="10489" width="14.5" style="51" customWidth="1"/>
    <col min="10490" max="10490" width="13.875" style="51" customWidth="1"/>
    <col min="10491" max="10493" width="9" style="51"/>
    <col min="10494" max="10495" width="10.5" style="51" customWidth="1"/>
    <col min="10496" max="10742" width="9" style="51"/>
    <col min="10743" max="10743" width="41.625" style="51" customWidth="1"/>
    <col min="10744" max="10745" width="14.5" style="51" customWidth="1"/>
    <col min="10746" max="10746" width="13.875" style="51" customWidth="1"/>
    <col min="10747" max="10749" width="9" style="51"/>
    <col min="10750" max="10751" width="10.5" style="51" customWidth="1"/>
    <col min="10752" max="10998" width="9" style="51"/>
    <col min="10999" max="10999" width="41.625" style="51" customWidth="1"/>
    <col min="11000" max="11001" width="14.5" style="51" customWidth="1"/>
    <col min="11002" max="11002" width="13.875" style="51" customWidth="1"/>
    <col min="11003" max="11005" width="9" style="51"/>
    <col min="11006" max="11007" width="10.5" style="51" customWidth="1"/>
    <col min="11008" max="11254" width="9" style="51"/>
    <col min="11255" max="11255" width="41.625" style="51" customWidth="1"/>
    <col min="11256" max="11257" width="14.5" style="51" customWidth="1"/>
    <col min="11258" max="11258" width="13.875" style="51" customWidth="1"/>
    <col min="11259" max="11261" width="9" style="51"/>
    <col min="11262" max="11263" width="10.5" style="51" customWidth="1"/>
    <col min="11264" max="11510" width="9" style="51"/>
    <col min="11511" max="11511" width="41.625" style="51" customWidth="1"/>
    <col min="11512" max="11513" width="14.5" style="51" customWidth="1"/>
    <col min="11514" max="11514" width="13.875" style="51" customWidth="1"/>
    <col min="11515" max="11517" width="9" style="51"/>
    <col min="11518" max="11519" width="10.5" style="51" customWidth="1"/>
    <col min="11520" max="11766" width="9" style="51"/>
    <col min="11767" max="11767" width="41.625" style="51" customWidth="1"/>
    <col min="11768" max="11769" width="14.5" style="51" customWidth="1"/>
    <col min="11770" max="11770" width="13.875" style="51" customWidth="1"/>
    <col min="11771" max="11773" width="9" style="51"/>
    <col min="11774" max="11775" width="10.5" style="51" customWidth="1"/>
    <col min="11776" max="12022" width="9" style="51"/>
    <col min="12023" max="12023" width="41.625" style="51" customWidth="1"/>
    <col min="12024" max="12025" width="14.5" style="51" customWidth="1"/>
    <col min="12026" max="12026" width="13.875" style="51" customWidth="1"/>
    <col min="12027" max="12029" width="9" style="51"/>
    <col min="12030" max="12031" width="10.5" style="51" customWidth="1"/>
    <col min="12032" max="12278" width="9" style="51"/>
    <col min="12279" max="12279" width="41.625" style="51" customWidth="1"/>
    <col min="12280" max="12281" width="14.5" style="51" customWidth="1"/>
    <col min="12282" max="12282" width="13.875" style="51" customWidth="1"/>
    <col min="12283" max="12285" width="9" style="51"/>
    <col min="12286" max="12287" width="10.5" style="51" customWidth="1"/>
    <col min="12288" max="12534" width="9" style="51"/>
    <col min="12535" max="12535" width="41.625" style="51" customWidth="1"/>
    <col min="12536" max="12537" width="14.5" style="51" customWidth="1"/>
    <col min="12538" max="12538" width="13.875" style="51" customWidth="1"/>
    <col min="12539" max="12541" width="9" style="51"/>
    <col min="12542" max="12543" width="10.5" style="51" customWidth="1"/>
    <col min="12544" max="12790" width="9" style="51"/>
    <col min="12791" max="12791" width="41.625" style="51" customWidth="1"/>
    <col min="12792" max="12793" width="14.5" style="51" customWidth="1"/>
    <col min="12794" max="12794" width="13.875" style="51" customWidth="1"/>
    <col min="12795" max="12797" width="9" style="51"/>
    <col min="12798" max="12799" width="10.5" style="51" customWidth="1"/>
    <col min="12800" max="13046" width="9" style="51"/>
    <col min="13047" max="13047" width="41.625" style="51" customWidth="1"/>
    <col min="13048" max="13049" width="14.5" style="51" customWidth="1"/>
    <col min="13050" max="13050" width="13.875" style="51" customWidth="1"/>
    <col min="13051" max="13053" width="9" style="51"/>
    <col min="13054" max="13055" width="10.5" style="51" customWidth="1"/>
    <col min="13056" max="13302" width="9" style="51"/>
    <col min="13303" max="13303" width="41.625" style="51" customWidth="1"/>
    <col min="13304" max="13305" width="14.5" style="51" customWidth="1"/>
    <col min="13306" max="13306" width="13.875" style="51" customWidth="1"/>
    <col min="13307" max="13309" width="9" style="51"/>
    <col min="13310" max="13311" width="10.5" style="51" customWidth="1"/>
    <col min="13312" max="13558" width="9" style="51"/>
    <col min="13559" max="13559" width="41.625" style="51" customWidth="1"/>
    <col min="13560" max="13561" width="14.5" style="51" customWidth="1"/>
    <col min="13562" max="13562" width="13.875" style="51" customWidth="1"/>
    <col min="13563" max="13565" width="9" style="51"/>
    <col min="13566" max="13567" width="10.5" style="51" customWidth="1"/>
    <col min="13568" max="13814" width="9" style="51"/>
    <col min="13815" max="13815" width="41.625" style="51" customWidth="1"/>
    <col min="13816" max="13817" width="14.5" style="51" customWidth="1"/>
    <col min="13818" max="13818" width="13.875" style="51" customWidth="1"/>
    <col min="13819" max="13821" width="9" style="51"/>
    <col min="13822" max="13823" width="10.5" style="51" customWidth="1"/>
    <col min="13824" max="14070" width="9" style="51"/>
    <col min="14071" max="14071" width="41.625" style="51" customWidth="1"/>
    <col min="14072" max="14073" width="14.5" style="51" customWidth="1"/>
    <col min="14074" max="14074" width="13.875" style="51" customWidth="1"/>
    <col min="14075" max="14077" width="9" style="51"/>
    <col min="14078" max="14079" width="10.5" style="51" customWidth="1"/>
    <col min="14080" max="14326" width="9" style="51"/>
    <col min="14327" max="14327" width="41.625" style="51" customWidth="1"/>
    <col min="14328" max="14329" width="14.5" style="51" customWidth="1"/>
    <col min="14330" max="14330" width="13.875" style="51" customWidth="1"/>
    <col min="14331" max="14333" width="9" style="51"/>
    <col min="14334" max="14335" width="10.5" style="51" customWidth="1"/>
    <col min="14336" max="14582" width="9" style="51"/>
    <col min="14583" max="14583" width="41.625" style="51" customWidth="1"/>
    <col min="14584" max="14585" width="14.5" style="51" customWidth="1"/>
    <col min="14586" max="14586" width="13.875" style="51" customWidth="1"/>
    <col min="14587" max="14589" width="9" style="51"/>
    <col min="14590" max="14591" width="10.5" style="51" customWidth="1"/>
    <col min="14592" max="14838" width="9" style="51"/>
    <col min="14839" max="14839" width="41.625" style="51" customWidth="1"/>
    <col min="14840" max="14841" width="14.5" style="51" customWidth="1"/>
    <col min="14842" max="14842" width="13.875" style="51" customWidth="1"/>
    <col min="14843" max="14845" width="9" style="51"/>
    <col min="14846" max="14847" width="10.5" style="51" customWidth="1"/>
    <col min="14848" max="15094" width="9" style="51"/>
    <col min="15095" max="15095" width="41.625" style="51" customWidth="1"/>
    <col min="15096" max="15097" width="14.5" style="51" customWidth="1"/>
    <col min="15098" max="15098" width="13.875" style="51" customWidth="1"/>
    <col min="15099" max="15101" width="9" style="51"/>
    <col min="15102" max="15103" width="10.5" style="51" customWidth="1"/>
    <col min="15104" max="15350" width="9" style="51"/>
    <col min="15351" max="15351" width="41.625" style="51" customWidth="1"/>
    <col min="15352" max="15353" width="14.5" style="51" customWidth="1"/>
    <col min="15354" max="15354" width="13.875" style="51" customWidth="1"/>
    <col min="15355" max="15357" width="9" style="51"/>
    <col min="15358" max="15359" width="10.5" style="51" customWidth="1"/>
    <col min="15360" max="15606" width="9" style="51"/>
    <col min="15607" max="15607" width="41.625" style="51" customWidth="1"/>
    <col min="15608" max="15609" width="14.5" style="51" customWidth="1"/>
    <col min="15610" max="15610" width="13.875" style="51" customWidth="1"/>
    <col min="15611" max="15613" width="9" style="51"/>
    <col min="15614" max="15615" width="10.5" style="51" customWidth="1"/>
    <col min="15616" max="15862" width="9" style="51"/>
    <col min="15863" max="15863" width="41.625" style="51" customWidth="1"/>
    <col min="15864" max="15865" width="14.5" style="51" customWidth="1"/>
    <col min="15866" max="15866" width="13.875" style="51" customWidth="1"/>
    <col min="15867" max="15869" width="9" style="51"/>
    <col min="15870" max="15871" width="10.5" style="51" customWidth="1"/>
    <col min="15872" max="16118" width="9" style="51"/>
    <col min="16119" max="16119" width="41.625" style="51" customWidth="1"/>
    <col min="16120" max="16121" width="14.5" style="51" customWidth="1"/>
    <col min="16122" max="16122" width="13.875" style="51" customWidth="1"/>
    <col min="16123" max="16125" width="9" style="51"/>
    <col min="16126" max="16127" width="10.5" style="51" customWidth="1"/>
    <col min="16128" max="16384" width="9" style="51"/>
  </cols>
  <sheetData>
    <row r="1" spans="1:5" ht="45" customHeight="1">
      <c r="A1" s="498" t="s">
        <v>23</v>
      </c>
      <c r="B1" s="499"/>
      <c r="C1" s="499"/>
      <c r="D1" s="498"/>
    </row>
    <row r="2" spans="1:5" ht="20.100000000000001" customHeight="1">
      <c r="A2" s="53"/>
      <c r="B2" s="54"/>
      <c r="C2" s="55"/>
      <c r="D2" s="56" t="s">
        <v>3043</v>
      </c>
    </row>
    <row r="3" spans="1:5" ht="45" customHeight="1">
      <c r="A3" s="57" t="s">
        <v>2486</v>
      </c>
      <c r="B3" s="58" t="s">
        <v>40</v>
      </c>
      <c r="C3" s="58" t="s">
        <v>41</v>
      </c>
      <c r="D3" s="58" t="s">
        <v>42</v>
      </c>
      <c r="E3" s="59" t="s">
        <v>43</v>
      </c>
    </row>
    <row r="4" spans="1:5" ht="36" customHeight="1">
      <c r="A4" s="60" t="s">
        <v>3138</v>
      </c>
      <c r="B4" s="61">
        <v>263501</v>
      </c>
      <c r="C4" s="62">
        <v>265477</v>
      </c>
      <c r="D4" s="63">
        <f>IF(B4&gt;0,C4/B4-1,IF(B4&lt;0,-(C4/B4-1),""))</f>
        <v>7.0000000000000001E-3</v>
      </c>
      <c r="E4" s="59" t="str">
        <f t="shared" ref="E4:E22" si="0">IF(A4&lt;&gt;"",IF(SUM(B4:C4)&lt;&gt;0,"是","否"),"是")</f>
        <v>是</v>
      </c>
    </row>
    <row r="5" spans="1:5" ht="36" customHeight="1">
      <c r="A5" s="64" t="s">
        <v>3139</v>
      </c>
      <c r="B5" s="65">
        <v>141061</v>
      </c>
      <c r="C5" s="66">
        <v>151259</v>
      </c>
      <c r="D5" s="63">
        <f t="shared" ref="D5:D22" si="1">IF(B5&gt;0,C5/B5-1,IF(B5&lt;0,-(C5/B5-1),""))</f>
        <v>7.1999999999999995E-2</v>
      </c>
      <c r="E5" s="59" t="str">
        <f t="shared" si="0"/>
        <v>是</v>
      </c>
    </row>
    <row r="6" spans="1:5" ht="36" customHeight="1">
      <c r="A6" s="60" t="s">
        <v>3140</v>
      </c>
      <c r="B6" s="61">
        <v>32456</v>
      </c>
      <c r="C6" s="62">
        <v>34073</v>
      </c>
      <c r="D6" s="63">
        <f t="shared" si="1"/>
        <v>0.05</v>
      </c>
      <c r="E6" s="59" t="str">
        <f t="shared" si="0"/>
        <v>是</v>
      </c>
    </row>
    <row r="7" spans="1:5" ht="36" customHeight="1">
      <c r="A7" s="64" t="s">
        <v>3139</v>
      </c>
      <c r="B7" s="65">
        <v>32455</v>
      </c>
      <c r="C7" s="67">
        <v>34072</v>
      </c>
      <c r="D7" s="63">
        <f t="shared" si="1"/>
        <v>0.05</v>
      </c>
      <c r="E7" s="59" t="str">
        <f t="shared" si="0"/>
        <v>是</v>
      </c>
    </row>
    <row r="8" spans="1:5" ht="36" customHeight="1">
      <c r="A8" s="60" t="s">
        <v>3141</v>
      </c>
      <c r="B8" s="61">
        <v>14766</v>
      </c>
      <c r="C8" s="68">
        <v>10157</v>
      </c>
      <c r="D8" s="63">
        <f t="shared" si="1"/>
        <v>-0.312</v>
      </c>
      <c r="E8" s="59" t="str">
        <f t="shared" si="0"/>
        <v>是</v>
      </c>
    </row>
    <row r="9" spans="1:5" ht="36" customHeight="1">
      <c r="A9" s="64" t="s">
        <v>3139</v>
      </c>
      <c r="B9" s="65">
        <v>4508</v>
      </c>
      <c r="C9" s="69">
        <v>4085</v>
      </c>
      <c r="D9" s="63">
        <f t="shared" si="1"/>
        <v>-9.4E-2</v>
      </c>
      <c r="E9" s="59" t="str">
        <f t="shared" si="0"/>
        <v>是</v>
      </c>
    </row>
    <row r="10" spans="1:5" ht="36" customHeight="1">
      <c r="A10" s="60" t="s">
        <v>3142</v>
      </c>
      <c r="B10" s="61">
        <v>68913</v>
      </c>
      <c r="C10" s="62">
        <v>89056</v>
      </c>
      <c r="D10" s="63">
        <f t="shared" si="1"/>
        <v>0.29199999999999998</v>
      </c>
      <c r="E10" s="59" t="str">
        <f t="shared" si="0"/>
        <v>是</v>
      </c>
    </row>
    <row r="11" spans="1:5" ht="36" customHeight="1">
      <c r="A11" s="64" t="s">
        <v>3139</v>
      </c>
      <c r="B11" s="65">
        <v>30576</v>
      </c>
      <c r="C11" s="67">
        <v>47810</v>
      </c>
      <c r="D11" s="63">
        <f t="shared" si="1"/>
        <v>0.56399999999999995</v>
      </c>
      <c r="E11" s="59" t="str">
        <f t="shared" si="0"/>
        <v>是</v>
      </c>
    </row>
    <row r="12" spans="1:5" ht="36" customHeight="1">
      <c r="A12" s="60" t="s">
        <v>3143</v>
      </c>
      <c r="B12" s="61">
        <v>6371</v>
      </c>
      <c r="C12" s="62">
        <v>3697</v>
      </c>
      <c r="D12" s="63">
        <f t="shared" si="1"/>
        <v>-0.42</v>
      </c>
      <c r="E12" s="59" t="str">
        <f t="shared" si="0"/>
        <v>是</v>
      </c>
    </row>
    <row r="13" spans="1:5" ht="36" customHeight="1">
      <c r="A13" s="64" t="s">
        <v>3139</v>
      </c>
      <c r="B13" s="65">
        <v>1237</v>
      </c>
      <c r="C13" s="67">
        <v>1475</v>
      </c>
      <c r="D13" s="63">
        <f t="shared" si="1"/>
        <v>0.192</v>
      </c>
      <c r="E13" s="59" t="str">
        <f t="shared" si="0"/>
        <v>是</v>
      </c>
    </row>
    <row r="14" spans="1:5" s="50" customFormat="1" ht="36" customHeight="1">
      <c r="A14" s="60" t="s">
        <v>3144</v>
      </c>
      <c r="B14" s="70">
        <v>15179</v>
      </c>
      <c r="C14" s="68">
        <v>15026</v>
      </c>
      <c r="D14" s="63">
        <f t="shared" si="1"/>
        <v>-0.01</v>
      </c>
      <c r="E14" s="59" t="str">
        <f t="shared" si="0"/>
        <v>是</v>
      </c>
    </row>
    <row r="15" spans="1:5" ht="36" customHeight="1">
      <c r="A15" s="64" t="s">
        <v>3139</v>
      </c>
      <c r="B15" s="71">
        <v>15165</v>
      </c>
      <c r="C15" s="69">
        <v>15014</v>
      </c>
      <c r="D15" s="63">
        <f t="shared" si="1"/>
        <v>-0.01</v>
      </c>
      <c r="E15" s="59" t="str">
        <f t="shared" si="0"/>
        <v>是</v>
      </c>
    </row>
    <row r="16" spans="1:5" ht="36" customHeight="1">
      <c r="A16" s="60" t="s">
        <v>3145</v>
      </c>
      <c r="B16" s="72">
        <v>55384</v>
      </c>
      <c r="C16" s="62">
        <v>57443</v>
      </c>
      <c r="D16" s="63">
        <f t="shared" si="1"/>
        <v>3.6999999999999998E-2</v>
      </c>
      <c r="E16" s="59" t="str">
        <f t="shared" si="0"/>
        <v>是</v>
      </c>
    </row>
    <row r="17" spans="1:5" ht="36" customHeight="1">
      <c r="A17" s="64" t="s">
        <v>3139</v>
      </c>
      <c r="B17" s="73">
        <v>27170</v>
      </c>
      <c r="C17" s="74">
        <v>38994</v>
      </c>
      <c r="D17" s="63">
        <f t="shared" si="1"/>
        <v>0.435</v>
      </c>
      <c r="E17" s="59" t="str">
        <f t="shared" si="0"/>
        <v>是</v>
      </c>
    </row>
    <row r="18" spans="1:5" ht="36" customHeight="1">
      <c r="A18" s="75" t="s">
        <v>3146</v>
      </c>
      <c r="B18" s="72">
        <v>456570</v>
      </c>
      <c r="C18" s="72">
        <v>474929</v>
      </c>
      <c r="D18" s="63">
        <f t="shared" si="1"/>
        <v>0.04</v>
      </c>
      <c r="E18" s="59" t="str">
        <f t="shared" si="0"/>
        <v>是</v>
      </c>
    </row>
    <row r="19" spans="1:5" ht="36" customHeight="1">
      <c r="A19" s="64" t="s">
        <v>3147</v>
      </c>
      <c r="B19" s="73">
        <v>252172</v>
      </c>
      <c r="C19" s="73">
        <v>292709</v>
      </c>
      <c r="D19" s="63">
        <f t="shared" si="1"/>
        <v>0.161</v>
      </c>
      <c r="E19" s="59" t="str">
        <f t="shared" si="0"/>
        <v>是</v>
      </c>
    </row>
    <row r="20" spans="1:5" ht="36" customHeight="1">
      <c r="A20" s="60" t="s">
        <v>3148</v>
      </c>
      <c r="B20" s="72"/>
      <c r="C20" s="76"/>
      <c r="D20" s="63" t="str">
        <f t="shared" si="1"/>
        <v/>
      </c>
      <c r="E20" s="59" t="str">
        <f t="shared" si="0"/>
        <v>否</v>
      </c>
    </row>
    <row r="21" spans="1:5" ht="36" customHeight="1">
      <c r="A21" s="77" t="s">
        <v>3149</v>
      </c>
      <c r="B21" s="72">
        <v>197940</v>
      </c>
      <c r="C21" s="76">
        <v>180224</v>
      </c>
      <c r="D21" s="63">
        <f t="shared" si="1"/>
        <v>-0.09</v>
      </c>
      <c r="E21" s="59" t="str">
        <f t="shared" si="0"/>
        <v>是</v>
      </c>
    </row>
    <row r="22" spans="1:5" ht="36" customHeight="1">
      <c r="A22" s="75" t="s">
        <v>3150</v>
      </c>
      <c r="B22" s="72">
        <v>456570</v>
      </c>
      <c r="C22" s="72">
        <v>474929</v>
      </c>
      <c r="D22" s="63">
        <f t="shared" si="1"/>
        <v>0.04</v>
      </c>
      <c r="E22" s="59" t="str">
        <f t="shared" si="0"/>
        <v>是</v>
      </c>
    </row>
    <row r="23" spans="1:5">
      <c r="B23" s="78"/>
      <c r="C23" s="78"/>
    </row>
    <row r="24" spans="1:5">
      <c r="B24" s="78"/>
      <c r="C24" s="78"/>
    </row>
    <row r="25" spans="1:5">
      <c r="B25" s="78"/>
      <c r="C25" s="78"/>
    </row>
    <row r="26" spans="1:5">
      <c r="B26" s="78"/>
      <c r="C26" s="78"/>
    </row>
  </sheetData>
  <mergeCells count="1">
    <mergeCell ref="A1:D1"/>
  </mergeCells>
  <phoneticPr fontId="99" type="noConversion"/>
  <conditionalFormatting sqref="E16:F16">
    <cfRule type="cellIs" dxfId="3" priority="5" stopIfTrue="1" operator="lessThan">
      <formula>0</formula>
    </cfRule>
  </conditionalFormatting>
  <conditionalFormatting sqref="B14:B22 C18:C19 C22">
    <cfRule type="cellIs" dxfId="2" priority="1" stopIfTrue="1" operator="lessThan">
      <formula>0</formula>
    </cfRule>
  </conditionalFormatting>
  <printOptions horizontalCentered="1"/>
  <pageMargins left="0.47152777777777799" right="0.39305555555555599" top="0.74791666666666701" bottom="0.74791666666666701" header="0.31388888888888899" footer="0.31388888888888899"/>
  <pageSetup paperSize="9" scale="75" orientation="portrait" r:id="rId1"/>
  <headerFooter alignWithMargins="0">
    <oddFooter>&amp;C&amp;16- &amp;P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G17"/>
  <sheetViews>
    <sheetView workbookViewId="0">
      <selection activeCell="K8" sqref="K8"/>
    </sheetView>
  </sheetViews>
  <sheetFormatPr defaultColWidth="10" defaultRowHeight="13.5"/>
  <cols>
    <col min="1" max="1" width="24.625" style="18" customWidth="1"/>
    <col min="2" max="7" width="15.625" style="18" customWidth="1"/>
    <col min="8" max="8" width="9.75" style="18" customWidth="1"/>
    <col min="9" max="16384" width="10" style="18"/>
  </cols>
  <sheetData>
    <row r="1" spans="1:7" ht="30" customHeight="1">
      <c r="A1" s="33"/>
    </row>
    <row r="2" spans="1:7" ht="28.7" customHeight="1">
      <c r="A2" s="502" t="s">
        <v>24</v>
      </c>
      <c r="B2" s="502"/>
      <c r="C2" s="502"/>
      <c r="D2" s="502"/>
      <c r="E2" s="502"/>
      <c r="F2" s="502"/>
      <c r="G2" s="502"/>
    </row>
    <row r="3" spans="1:7" ht="23.1" customHeight="1">
      <c r="A3" s="37"/>
      <c r="B3" s="37"/>
      <c r="F3" s="503" t="s">
        <v>3151</v>
      </c>
      <c r="G3" s="503"/>
    </row>
    <row r="4" spans="1:7" ht="30" customHeight="1">
      <c r="A4" s="501" t="s">
        <v>3152</v>
      </c>
      <c r="B4" s="501" t="s">
        <v>3153</v>
      </c>
      <c r="C4" s="501"/>
      <c r="D4" s="501"/>
      <c r="E4" s="501" t="s">
        <v>3154</v>
      </c>
      <c r="F4" s="501"/>
      <c r="G4" s="501"/>
    </row>
    <row r="5" spans="1:7" ht="30" customHeight="1">
      <c r="A5" s="501"/>
      <c r="B5" s="47"/>
      <c r="C5" s="43" t="s">
        <v>3155</v>
      </c>
      <c r="D5" s="43" t="s">
        <v>3156</v>
      </c>
      <c r="E5" s="47"/>
      <c r="F5" s="43" t="s">
        <v>3155</v>
      </c>
      <c r="G5" s="43" t="s">
        <v>3156</v>
      </c>
    </row>
    <row r="6" spans="1:7" ht="30" customHeight="1">
      <c r="A6" s="43" t="s">
        <v>3157</v>
      </c>
      <c r="B6" s="43" t="s">
        <v>3158</v>
      </c>
      <c r="C6" s="43" t="s">
        <v>3159</v>
      </c>
      <c r="D6" s="43" t="s">
        <v>3160</v>
      </c>
      <c r="E6" s="43" t="s">
        <v>3161</v>
      </c>
      <c r="F6" s="43" t="s">
        <v>3162</v>
      </c>
      <c r="G6" s="43" t="s">
        <v>3163</v>
      </c>
    </row>
    <row r="7" spans="1:7" ht="30" customHeight="1">
      <c r="A7" s="45" t="s">
        <v>3164</v>
      </c>
      <c r="B7" s="48">
        <v>224.74</v>
      </c>
      <c r="C7" s="48">
        <v>114.6</v>
      </c>
      <c r="D7" s="48">
        <v>110.14</v>
      </c>
      <c r="E7" s="48">
        <v>199.44</v>
      </c>
      <c r="F7" s="48">
        <v>97.38</v>
      </c>
      <c r="G7" s="48">
        <v>102.06</v>
      </c>
    </row>
    <row r="8" spans="1:7" ht="30" customHeight="1">
      <c r="A8" s="45"/>
      <c r="B8" s="44"/>
      <c r="C8" s="44"/>
      <c r="D8" s="44"/>
      <c r="E8" s="44"/>
      <c r="F8" s="44"/>
      <c r="G8" s="44"/>
    </row>
    <row r="9" spans="1:7" ht="44.1" customHeight="1">
      <c r="A9" s="49"/>
      <c r="B9" s="44"/>
      <c r="C9" s="44"/>
      <c r="D9" s="44"/>
      <c r="E9" s="44"/>
      <c r="F9" s="44"/>
      <c r="G9" s="44"/>
    </row>
    <row r="10" spans="1:7" ht="30" customHeight="1">
      <c r="A10" s="49"/>
      <c r="B10" s="44"/>
      <c r="C10" s="44"/>
      <c r="D10" s="44"/>
      <c r="E10" s="44"/>
      <c r="F10" s="44"/>
      <c r="G10" s="44"/>
    </row>
    <row r="11" spans="1:7" s="17" customFormat="1" ht="24.95" customHeight="1">
      <c r="A11" s="500" t="s">
        <v>3165</v>
      </c>
      <c r="B11" s="500"/>
      <c r="C11" s="500"/>
      <c r="D11" s="500"/>
      <c r="E11" s="500"/>
      <c r="F11" s="500"/>
      <c r="G11" s="500"/>
    </row>
    <row r="12" spans="1:7" s="17" customFormat="1" ht="24.95" customHeight="1">
      <c r="A12" s="500" t="s">
        <v>3166</v>
      </c>
      <c r="B12" s="500"/>
      <c r="C12" s="500"/>
      <c r="D12" s="500"/>
      <c r="E12" s="500"/>
      <c r="F12" s="500"/>
      <c r="G12" s="500"/>
    </row>
    <row r="13" spans="1:7" ht="18" customHeight="1">
      <c r="A13" s="33"/>
      <c r="B13" s="33"/>
      <c r="C13" s="33"/>
      <c r="D13" s="33"/>
      <c r="E13" s="33"/>
      <c r="F13" s="33"/>
      <c r="G13" s="33"/>
    </row>
    <row r="14" spans="1:7" ht="18" customHeight="1">
      <c r="A14" s="33"/>
      <c r="B14" s="33"/>
      <c r="C14" s="33"/>
      <c r="D14" s="33"/>
      <c r="E14" s="33"/>
      <c r="F14" s="33"/>
      <c r="G14" s="33"/>
    </row>
    <row r="15" spans="1:7" ht="18" customHeight="1">
      <c r="A15" s="33"/>
      <c r="B15" s="33"/>
      <c r="C15" s="33"/>
      <c r="D15" s="33"/>
      <c r="E15" s="33"/>
      <c r="F15" s="33"/>
      <c r="G15" s="33"/>
    </row>
    <row r="16" spans="1:7" ht="18" customHeight="1">
      <c r="A16" s="33"/>
      <c r="B16" s="33"/>
      <c r="C16" s="33"/>
      <c r="D16" s="33"/>
      <c r="E16" s="33"/>
      <c r="F16" s="33"/>
      <c r="G16" s="33"/>
    </row>
    <row r="17" spans="1:7" ht="14.1" customHeight="1">
      <c r="A17" s="33"/>
      <c r="B17" s="33"/>
      <c r="C17" s="33"/>
      <c r="D17" s="33"/>
      <c r="E17" s="33"/>
      <c r="F17" s="33"/>
      <c r="G17" s="33"/>
    </row>
  </sheetData>
  <mergeCells count="7">
    <mergeCell ref="A12:G12"/>
    <mergeCell ref="A4:A5"/>
    <mergeCell ref="A2:G2"/>
    <mergeCell ref="F3:G3"/>
    <mergeCell ref="B4:D4"/>
    <mergeCell ref="E4:G4"/>
    <mergeCell ref="A11:G11"/>
  </mergeCells>
  <phoneticPr fontId="99" type="noConversion"/>
  <printOptions horizontalCentered="1"/>
  <pageMargins left="0.70902777777777803" right="0.70902777777777803" top="0.62916666666666698" bottom="0.75" header="0.30902777777777801" footer="0.30902777777777801"/>
  <pageSetup paperSize="9" fitToHeight="200"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G16"/>
  <sheetViews>
    <sheetView workbookViewId="0">
      <selection activeCell="K8" sqref="K8"/>
    </sheetView>
  </sheetViews>
  <sheetFormatPr defaultColWidth="10" defaultRowHeight="13.5"/>
  <cols>
    <col min="1" max="1" width="62.25" style="18" customWidth="1"/>
    <col min="2" max="3" width="28.625" style="18" customWidth="1"/>
    <col min="4" max="4" width="9.75" style="18" customWidth="1"/>
    <col min="5" max="16384" width="10" style="18"/>
  </cols>
  <sheetData>
    <row r="1" spans="1:7" ht="23.1" customHeight="1"/>
    <row r="2" spans="1:7" ht="14.25" customHeight="1">
      <c r="A2" s="33"/>
    </row>
    <row r="3" spans="1:7" ht="28.7" customHeight="1">
      <c r="A3" s="504" t="s">
        <v>25</v>
      </c>
      <c r="B3" s="504"/>
      <c r="C3" s="504"/>
    </row>
    <row r="4" spans="1:7" ht="27" customHeight="1">
      <c r="A4" s="37"/>
      <c r="B4" s="37"/>
      <c r="C4" s="38" t="s">
        <v>3151</v>
      </c>
    </row>
    <row r="5" spans="1:7" s="41" customFormat="1" ht="24" customHeight="1">
      <c r="A5" s="43" t="s">
        <v>3167</v>
      </c>
      <c r="B5" s="43" t="s">
        <v>3116</v>
      </c>
      <c r="C5" s="43" t="s">
        <v>3168</v>
      </c>
    </row>
    <row r="6" spans="1:7" s="41" customFormat="1" ht="32.1" customHeight="1">
      <c r="A6" s="44" t="s">
        <v>3169</v>
      </c>
      <c r="B6" s="39"/>
      <c r="C6" s="39">
        <v>98.25</v>
      </c>
    </row>
    <row r="7" spans="1:7" s="41" customFormat="1" ht="32.1" customHeight="1">
      <c r="A7" s="44" t="s">
        <v>3170</v>
      </c>
      <c r="B7" s="39"/>
      <c r="C7" s="39">
        <v>114.6</v>
      </c>
    </row>
    <row r="8" spans="1:7" s="41" customFormat="1" ht="32.1" customHeight="1">
      <c r="A8" s="44" t="s">
        <v>3171</v>
      </c>
      <c r="B8" s="39"/>
      <c r="C8" s="39">
        <v>15.03</v>
      </c>
    </row>
    <row r="9" spans="1:7" s="41" customFormat="1" ht="30" customHeight="1">
      <c r="A9" s="45" t="s">
        <v>3172</v>
      </c>
      <c r="B9" s="39"/>
      <c r="C9" s="39">
        <v>0</v>
      </c>
    </row>
    <row r="10" spans="1:7" s="41" customFormat="1" ht="32.1" customHeight="1">
      <c r="A10" s="45" t="s">
        <v>3173</v>
      </c>
      <c r="B10" s="39"/>
      <c r="C10" s="39">
        <v>15.03</v>
      </c>
    </row>
    <row r="11" spans="1:7" s="41" customFormat="1" ht="32.1" customHeight="1">
      <c r="A11" s="44" t="s">
        <v>3174</v>
      </c>
      <c r="B11" s="39"/>
      <c r="C11" s="39">
        <v>15.9</v>
      </c>
    </row>
    <row r="12" spans="1:7" s="41" customFormat="1" ht="32.1" customHeight="1">
      <c r="A12" s="44" t="s">
        <v>3175</v>
      </c>
      <c r="B12" s="39"/>
      <c r="C12" s="39">
        <v>97.38</v>
      </c>
    </row>
    <row r="13" spans="1:7" s="41" customFormat="1" ht="32.1" customHeight="1">
      <c r="A13" s="44" t="s">
        <v>3176</v>
      </c>
      <c r="B13" s="39"/>
      <c r="C13" s="39">
        <v>0</v>
      </c>
    </row>
    <row r="14" spans="1:7" s="41" customFormat="1" ht="32.1" customHeight="1">
      <c r="A14" s="44" t="s">
        <v>3177</v>
      </c>
      <c r="B14" s="39">
        <v>114.6</v>
      </c>
      <c r="C14" s="39"/>
    </row>
    <row r="15" spans="1:7" s="42" customFormat="1" ht="69" customHeight="1">
      <c r="A15" s="505" t="s">
        <v>3178</v>
      </c>
      <c r="B15" s="505"/>
      <c r="C15" s="505"/>
      <c r="D15" s="46"/>
      <c r="E15" s="46"/>
      <c r="F15" s="46"/>
      <c r="G15" s="46"/>
    </row>
    <row r="16" spans="1:7">
      <c r="A16" s="37"/>
      <c r="B16" s="37"/>
      <c r="C16" s="37"/>
    </row>
  </sheetData>
  <mergeCells count="2">
    <mergeCell ref="A3:C3"/>
    <mergeCell ref="A15:C15"/>
  </mergeCells>
  <phoneticPr fontId="99" type="noConversion"/>
  <printOptions horizontalCentered="1"/>
  <pageMargins left="0.70902777777777803" right="0.70902777777777803" top="0.75" bottom="0.75" header="0.30902777777777801" footer="0.30902777777777801"/>
  <pageSetup paperSize="9" fitToHeight="200"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G16"/>
  <sheetViews>
    <sheetView workbookViewId="0">
      <selection activeCell="K8" sqref="K8"/>
    </sheetView>
  </sheetViews>
  <sheetFormatPr defaultColWidth="10" defaultRowHeight="13.5"/>
  <cols>
    <col min="1" max="1" width="60" style="18" customWidth="1"/>
    <col min="2" max="3" width="25.625" style="18" customWidth="1"/>
    <col min="4" max="4" width="9.75" style="18" customWidth="1"/>
    <col min="5" max="16384" width="10" style="18"/>
  </cols>
  <sheetData>
    <row r="1" spans="1:7" ht="23.1" customHeight="1"/>
    <row r="2" spans="1:7" ht="14.25" customHeight="1">
      <c r="A2" s="33"/>
    </row>
    <row r="3" spans="1:7" ht="28.7" customHeight="1">
      <c r="A3" s="504" t="s">
        <v>26</v>
      </c>
      <c r="B3" s="504"/>
      <c r="C3" s="504"/>
    </row>
    <row r="4" spans="1:7" ht="27" customHeight="1">
      <c r="A4" s="37"/>
      <c r="B4" s="37"/>
      <c r="C4" s="38" t="s">
        <v>3151</v>
      </c>
    </row>
    <row r="5" spans="1:7" ht="24" customHeight="1">
      <c r="A5" s="20" t="s">
        <v>3167</v>
      </c>
      <c r="B5" s="20" t="s">
        <v>3116</v>
      </c>
      <c r="C5" s="20" t="s">
        <v>3168</v>
      </c>
    </row>
    <row r="6" spans="1:7" ht="32.1" customHeight="1">
      <c r="A6" s="35" t="s">
        <v>3169</v>
      </c>
      <c r="B6" s="39"/>
      <c r="C6" s="39">
        <v>98.25</v>
      </c>
    </row>
    <row r="7" spans="1:7" ht="32.1" customHeight="1">
      <c r="A7" s="35" t="s">
        <v>3170</v>
      </c>
      <c r="B7" s="39"/>
      <c r="C7" s="39">
        <v>114.6</v>
      </c>
    </row>
    <row r="8" spans="1:7" ht="32.1" customHeight="1">
      <c r="A8" s="35" t="s">
        <v>3171</v>
      </c>
      <c r="B8" s="39"/>
      <c r="C8" s="39">
        <v>15.03</v>
      </c>
    </row>
    <row r="9" spans="1:7" ht="32.1" customHeight="1">
      <c r="A9" s="35" t="s">
        <v>3179</v>
      </c>
      <c r="B9" s="39"/>
      <c r="C9" s="39">
        <v>0</v>
      </c>
    </row>
    <row r="10" spans="1:7" ht="32.1" customHeight="1">
      <c r="A10" s="35" t="s">
        <v>3180</v>
      </c>
      <c r="B10" s="39"/>
      <c r="C10" s="39">
        <v>15.03</v>
      </c>
    </row>
    <row r="11" spans="1:7" ht="32.1" customHeight="1">
      <c r="A11" s="35" t="s">
        <v>3174</v>
      </c>
      <c r="B11" s="39"/>
      <c r="C11" s="39">
        <v>15.9</v>
      </c>
    </row>
    <row r="12" spans="1:7" ht="32.1" customHeight="1">
      <c r="A12" s="35" t="s">
        <v>3175</v>
      </c>
      <c r="B12" s="39"/>
      <c r="C12" s="39">
        <v>97.38</v>
      </c>
    </row>
    <row r="13" spans="1:7" ht="32.1" customHeight="1">
      <c r="A13" s="35" t="s">
        <v>3176</v>
      </c>
      <c r="B13" s="39"/>
      <c r="C13" s="39">
        <v>0</v>
      </c>
    </row>
    <row r="14" spans="1:7" ht="32.1" customHeight="1">
      <c r="A14" s="35" t="s">
        <v>3177</v>
      </c>
      <c r="B14" s="39">
        <v>114.6</v>
      </c>
      <c r="C14" s="39"/>
    </row>
    <row r="15" spans="1:7" s="17" customFormat="1" ht="69" customHeight="1">
      <c r="A15" s="506" t="s">
        <v>3181</v>
      </c>
      <c r="B15" s="506"/>
      <c r="C15" s="506"/>
      <c r="D15" s="40"/>
      <c r="E15" s="40"/>
      <c r="F15" s="40"/>
      <c r="G15" s="40"/>
    </row>
    <row r="16" spans="1:7">
      <c r="A16" s="37"/>
      <c r="B16" s="37"/>
      <c r="C16" s="37"/>
    </row>
  </sheetData>
  <mergeCells count="2">
    <mergeCell ref="A3:C3"/>
    <mergeCell ref="A15:C15"/>
  </mergeCells>
  <phoneticPr fontId="99" type="noConversion"/>
  <printOptions horizontalCentered="1"/>
  <pageMargins left="0.70902777777777803" right="0.70902777777777803" top="0.35416666666666702" bottom="0.47152777777777799" header="0.30902777777777801" footer="0.30902777777777801"/>
  <pageSetup paperSize="9" fitToHeight="200"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C14"/>
  <sheetViews>
    <sheetView workbookViewId="0">
      <selection activeCell="K8" sqref="K8"/>
    </sheetView>
  </sheetViews>
  <sheetFormatPr defaultColWidth="10" defaultRowHeight="13.5"/>
  <cols>
    <col min="1" max="1" width="60.5" style="18" customWidth="1"/>
    <col min="2" max="3" width="25.625" style="18" customWidth="1"/>
    <col min="4" max="4" width="9.75" style="18" customWidth="1"/>
    <col min="5" max="16384" width="10" style="18"/>
  </cols>
  <sheetData>
    <row r="1" spans="1:3" ht="24" customHeight="1"/>
    <row r="2" spans="1:3" ht="14.25" customHeight="1">
      <c r="A2" s="33"/>
    </row>
    <row r="3" spans="1:3" ht="28.7" customHeight="1">
      <c r="A3" s="504" t="s">
        <v>27</v>
      </c>
      <c r="B3" s="504"/>
      <c r="C3" s="504"/>
    </row>
    <row r="4" spans="1:3" ht="24.95" customHeight="1">
      <c r="A4" s="37"/>
      <c r="B4" s="37"/>
      <c r="C4" s="38" t="s">
        <v>3151</v>
      </c>
    </row>
    <row r="5" spans="1:3" ht="32.1" customHeight="1">
      <c r="A5" s="20" t="s">
        <v>3167</v>
      </c>
      <c r="B5" s="20" t="s">
        <v>3116</v>
      </c>
      <c r="C5" s="20" t="s">
        <v>3168</v>
      </c>
    </row>
    <row r="6" spans="1:3" ht="32.1" customHeight="1">
      <c r="A6" s="35" t="s">
        <v>3182</v>
      </c>
      <c r="B6" s="36"/>
      <c r="C6" s="36">
        <v>86.3</v>
      </c>
    </row>
    <row r="7" spans="1:3" ht="32.1" customHeight="1">
      <c r="A7" s="35" t="s">
        <v>3183</v>
      </c>
      <c r="B7" s="36"/>
      <c r="C7" s="36">
        <v>110.14</v>
      </c>
    </row>
    <row r="8" spans="1:3" ht="32.1" customHeight="1">
      <c r="A8" s="35" t="s">
        <v>3184</v>
      </c>
      <c r="B8" s="36"/>
      <c r="C8" s="36">
        <v>17.88</v>
      </c>
    </row>
    <row r="9" spans="1:3" ht="32.1" customHeight="1">
      <c r="A9" s="35" t="s">
        <v>3185</v>
      </c>
      <c r="B9" s="36"/>
      <c r="C9" s="36">
        <v>2.12</v>
      </c>
    </row>
    <row r="10" spans="1:3" ht="32.1" customHeight="1">
      <c r="A10" s="35" t="s">
        <v>3186</v>
      </c>
      <c r="B10" s="36"/>
      <c r="C10" s="36">
        <v>102.06</v>
      </c>
    </row>
    <row r="11" spans="1:3" ht="32.1" customHeight="1">
      <c r="A11" s="35" t="s">
        <v>3187</v>
      </c>
      <c r="B11" s="36"/>
      <c r="C11" s="36">
        <v>16.12</v>
      </c>
    </row>
    <row r="12" spans="1:3" ht="32.1" customHeight="1">
      <c r="A12" s="35" t="s">
        <v>3188</v>
      </c>
      <c r="B12" s="36">
        <v>110.14</v>
      </c>
      <c r="C12" s="36"/>
    </row>
    <row r="13" spans="1:3" s="17" customFormat="1" ht="72" customHeight="1">
      <c r="A13" s="506" t="s">
        <v>3189</v>
      </c>
      <c r="B13" s="506"/>
      <c r="C13" s="506"/>
    </row>
    <row r="14" spans="1:3" ht="30.95" customHeight="1">
      <c r="A14" s="507"/>
      <c r="B14" s="507"/>
      <c r="C14" s="507"/>
    </row>
  </sheetData>
  <mergeCells count="3">
    <mergeCell ref="A3:C3"/>
    <mergeCell ref="A13:C13"/>
    <mergeCell ref="A14:C14"/>
  </mergeCells>
  <phoneticPr fontId="99" type="noConversion"/>
  <printOptions horizontalCentered="1"/>
  <pageMargins left="0.70902777777777803" right="0.70902777777777803" top="0.75" bottom="0.75" header="0.30902777777777801" footer="0.30902777777777801"/>
  <pageSetup paperSize="9" fitToHeight="20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sheetPr>
  <dimension ref="A1:F53"/>
  <sheetViews>
    <sheetView topLeftCell="B28" workbookViewId="0">
      <selection activeCell="K8" sqref="K8"/>
    </sheetView>
  </sheetViews>
  <sheetFormatPr defaultColWidth="9" defaultRowHeight="14.25"/>
  <cols>
    <col min="1" max="1" width="17.625" style="238" customWidth="1"/>
    <col min="2" max="2" width="50.75" style="238" customWidth="1"/>
    <col min="3" max="4" width="20.625" style="238" customWidth="1"/>
    <col min="5" max="5" width="20.625" style="434" customWidth="1"/>
    <col min="6" max="16384" width="9" style="435"/>
  </cols>
  <sheetData>
    <row r="1" spans="1:6" ht="15.75">
      <c r="B1" s="436" t="s">
        <v>36</v>
      </c>
    </row>
    <row r="2" spans="1:6" ht="45" customHeight="1">
      <c r="A2" s="242"/>
      <c r="B2" s="467" t="s">
        <v>1</v>
      </c>
      <c r="C2" s="467"/>
      <c r="D2" s="467"/>
      <c r="E2" s="467"/>
      <c r="F2" s="437"/>
    </row>
    <row r="3" spans="1:6" ht="18.95" customHeight="1">
      <c r="A3" s="241"/>
      <c r="B3" s="438"/>
      <c r="C3" s="439"/>
      <c r="D3" s="241"/>
      <c r="E3" s="246" t="s">
        <v>37</v>
      </c>
      <c r="F3" s="437"/>
    </row>
    <row r="4" spans="1:6" s="431" customFormat="1" ht="45" customHeight="1">
      <c r="A4" s="248" t="s">
        <v>38</v>
      </c>
      <c r="B4" s="440" t="s">
        <v>39</v>
      </c>
      <c r="C4" s="250" t="s">
        <v>40</v>
      </c>
      <c r="D4" s="250" t="s">
        <v>41</v>
      </c>
      <c r="E4" s="440" t="s">
        <v>42</v>
      </c>
      <c r="F4" s="441" t="s">
        <v>43</v>
      </c>
    </row>
    <row r="5" spans="1:6" ht="37.5" customHeight="1">
      <c r="A5" s="408" t="s">
        <v>44</v>
      </c>
      <c r="B5" s="409" t="s">
        <v>45</v>
      </c>
      <c r="C5" s="314">
        <f>SUM(C6:C20)</f>
        <v>260070</v>
      </c>
      <c r="D5" s="314">
        <f>SUM(D6:D20)</f>
        <v>284847</v>
      </c>
      <c r="E5" s="422">
        <f>IF(C5&gt;0,D5/C5-1,IF(C5&lt;0,-(D5/C5-1),""))</f>
        <v>9.5000000000000001E-2</v>
      </c>
      <c r="F5" s="442" t="str">
        <f t="shared" ref="F5:F40" si="0">IF(LEN(A5)=3,"是",IF(B5&lt;&gt;"",IF(SUM(C5:D5)&lt;&gt;0,"是","否"),"是"))</f>
        <v>是</v>
      </c>
    </row>
    <row r="6" spans="1:6" ht="37.5" customHeight="1">
      <c r="A6" s="320" t="s">
        <v>46</v>
      </c>
      <c r="B6" s="269" t="s">
        <v>47</v>
      </c>
      <c r="C6" s="313">
        <v>85602</v>
      </c>
      <c r="D6" s="313">
        <v>94000</v>
      </c>
      <c r="E6" s="420">
        <f>IF(C6&gt;0,D6/C6-1,IF(C6&lt;0,-(D6/C6-1),""))</f>
        <v>9.8000000000000004E-2</v>
      </c>
      <c r="F6" s="442" t="str">
        <f t="shared" si="0"/>
        <v>是</v>
      </c>
    </row>
    <row r="7" spans="1:6" ht="37.5" customHeight="1">
      <c r="A7" s="320" t="s">
        <v>48</v>
      </c>
      <c r="B7" s="269" t="s">
        <v>49</v>
      </c>
      <c r="C7" s="313">
        <v>12586</v>
      </c>
      <c r="D7" s="313">
        <v>13757</v>
      </c>
      <c r="E7" s="420">
        <f t="shared" ref="E7:E40" si="1">IF(C7&gt;0,D7/C7-1,IF(C7&lt;0,-(D7/C7-1),""))</f>
        <v>9.2999999999999999E-2</v>
      </c>
      <c r="F7" s="442" t="str">
        <f t="shared" si="0"/>
        <v>是</v>
      </c>
    </row>
    <row r="8" spans="1:6" ht="37.5" customHeight="1">
      <c r="A8" s="320" t="s">
        <v>50</v>
      </c>
      <c r="B8" s="269" t="s">
        <v>51</v>
      </c>
      <c r="C8" s="313">
        <v>4299</v>
      </c>
      <c r="D8" s="313">
        <v>5132</v>
      </c>
      <c r="E8" s="420">
        <f t="shared" si="1"/>
        <v>0.19400000000000001</v>
      </c>
      <c r="F8" s="442" t="str">
        <f t="shared" si="0"/>
        <v>是</v>
      </c>
    </row>
    <row r="9" spans="1:6" ht="37.5" customHeight="1">
      <c r="A9" s="320" t="s">
        <v>52</v>
      </c>
      <c r="B9" s="269" t="s">
        <v>53</v>
      </c>
      <c r="C9" s="313">
        <v>138</v>
      </c>
      <c r="D9" s="313">
        <v>151</v>
      </c>
      <c r="E9" s="420">
        <f t="shared" si="1"/>
        <v>9.4E-2</v>
      </c>
      <c r="F9" s="442" t="str">
        <f t="shared" si="0"/>
        <v>是</v>
      </c>
    </row>
    <row r="10" spans="1:6" ht="37.5" customHeight="1">
      <c r="A10" s="320" t="s">
        <v>54</v>
      </c>
      <c r="B10" s="269" t="s">
        <v>55</v>
      </c>
      <c r="C10" s="313">
        <v>25002</v>
      </c>
      <c r="D10" s="313">
        <v>27476</v>
      </c>
      <c r="E10" s="420">
        <f t="shared" si="1"/>
        <v>9.9000000000000005E-2</v>
      </c>
      <c r="F10" s="442" t="str">
        <f t="shared" si="0"/>
        <v>是</v>
      </c>
    </row>
    <row r="11" spans="1:6" ht="37.5" customHeight="1">
      <c r="A11" s="320" t="s">
        <v>56</v>
      </c>
      <c r="B11" s="269" t="s">
        <v>57</v>
      </c>
      <c r="C11" s="313">
        <v>15120</v>
      </c>
      <c r="D11" s="313">
        <v>12720</v>
      </c>
      <c r="E11" s="420">
        <f t="shared" si="1"/>
        <v>-0.159</v>
      </c>
      <c r="F11" s="442" t="str">
        <f t="shared" si="0"/>
        <v>是</v>
      </c>
    </row>
    <row r="12" spans="1:6" ht="37.5" customHeight="1">
      <c r="A12" s="320" t="s">
        <v>58</v>
      </c>
      <c r="B12" s="269" t="s">
        <v>59</v>
      </c>
      <c r="C12" s="313">
        <v>5227</v>
      </c>
      <c r="D12" s="313">
        <v>5760</v>
      </c>
      <c r="E12" s="420">
        <f t="shared" si="1"/>
        <v>0.10199999999999999</v>
      </c>
      <c r="F12" s="442" t="str">
        <f t="shared" si="0"/>
        <v>是</v>
      </c>
    </row>
    <row r="13" spans="1:6" ht="37.5" customHeight="1">
      <c r="A13" s="320" t="s">
        <v>60</v>
      </c>
      <c r="B13" s="269" t="s">
        <v>61</v>
      </c>
      <c r="C13" s="313">
        <v>12638</v>
      </c>
      <c r="D13" s="313">
        <v>15000</v>
      </c>
      <c r="E13" s="420">
        <f t="shared" si="1"/>
        <v>0.187</v>
      </c>
      <c r="F13" s="442" t="str">
        <f t="shared" si="0"/>
        <v>是</v>
      </c>
    </row>
    <row r="14" spans="1:6" ht="37.5" customHeight="1">
      <c r="A14" s="320" t="s">
        <v>62</v>
      </c>
      <c r="B14" s="269" t="s">
        <v>63</v>
      </c>
      <c r="C14" s="313">
        <v>57730</v>
      </c>
      <c r="D14" s="313">
        <v>63166</v>
      </c>
      <c r="E14" s="420">
        <f t="shared" si="1"/>
        <v>9.4E-2</v>
      </c>
      <c r="F14" s="442" t="str">
        <f t="shared" si="0"/>
        <v>是</v>
      </c>
    </row>
    <row r="15" spans="1:6" ht="37.5" customHeight="1">
      <c r="A15" s="320" t="s">
        <v>64</v>
      </c>
      <c r="B15" s="269" t="s">
        <v>65</v>
      </c>
      <c r="C15" s="313"/>
      <c r="D15" s="313"/>
      <c r="E15" s="420" t="str">
        <f t="shared" si="1"/>
        <v/>
      </c>
      <c r="F15" s="442" t="str">
        <f t="shared" si="0"/>
        <v>否</v>
      </c>
    </row>
    <row r="16" spans="1:6" ht="37.5" customHeight="1">
      <c r="A16" s="320" t="s">
        <v>66</v>
      </c>
      <c r="B16" s="269" t="s">
        <v>67</v>
      </c>
      <c r="C16" s="313">
        <v>950</v>
      </c>
      <c r="D16" s="313">
        <v>2500</v>
      </c>
      <c r="E16" s="420">
        <f t="shared" si="1"/>
        <v>1.6319999999999999</v>
      </c>
      <c r="F16" s="442" t="str">
        <f t="shared" si="0"/>
        <v>是</v>
      </c>
    </row>
    <row r="17" spans="1:6" ht="37.5" customHeight="1">
      <c r="A17" s="320" t="s">
        <v>68</v>
      </c>
      <c r="B17" s="269" t="s">
        <v>69</v>
      </c>
      <c r="C17" s="313">
        <v>38412</v>
      </c>
      <c r="D17" s="313">
        <v>43000</v>
      </c>
      <c r="E17" s="420">
        <f t="shared" si="1"/>
        <v>0.11899999999999999</v>
      </c>
      <c r="F17" s="442" t="str">
        <f t="shared" si="0"/>
        <v>是</v>
      </c>
    </row>
    <row r="18" spans="1:6" ht="37.5" customHeight="1">
      <c r="A18" s="320" t="s">
        <v>70</v>
      </c>
      <c r="B18" s="269" t="s">
        <v>71</v>
      </c>
      <c r="C18" s="313">
        <v>1844</v>
      </c>
      <c r="D18" s="313">
        <v>1844</v>
      </c>
      <c r="E18" s="420">
        <f t="shared" si="1"/>
        <v>0</v>
      </c>
      <c r="F18" s="442" t="str">
        <f t="shared" si="0"/>
        <v>是</v>
      </c>
    </row>
    <row r="19" spans="1:6" ht="37.5" customHeight="1">
      <c r="A19" s="320" t="s">
        <v>72</v>
      </c>
      <c r="B19" s="269" t="s">
        <v>73</v>
      </c>
      <c r="C19" s="313">
        <v>137</v>
      </c>
      <c r="D19" s="313">
        <v>151</v>
      </c>
      <c r="E19" s="420">
        <f t="shared" si="1"/>
        <v>0.10199999999999999</v>
      </c>
      <c r="F19" s="442" t="str">
        <f t="shared" si="0"/>
        <v>是</v>
      </c>
    </row>
    <row r="20" spans="1:6" ht="37.5" customHeight="1">
      <c r="A20" s="456" t="s">
        <v>74</v>
      </c>
      <c r="B20" s="269" t="s">
        <v>75</v>
      </c>
      <c r="C20" s="313">
        <v>385</v>
      </c>
      <c r="D20" s="313">
        <v>190</v>
      </c>
      <c r="E20" s="420">
        <f t="shared" si="1"/>
        <v>-0.50600000000000001</v>
      </c>
      <c r="F20" s="442" t="str">
        <f t="shared" si="0"/>
        <v>是</v>
      </c>
    </row>
    <row r="21" spans="1:6" ht="37.5" customHeight="1">
      <c r="A21" s="317" t="s">
        <v>76</v>
      </c>
      <c r="B21" s="409" t="s">
        <v>77</v>
      </c>
      <c r="C21" s="314">
        <f>SUM(C22:C29)</f>
        <v>108447</v>
      </c>
      <c r="D21" s="314">
        <f>SUM(D22:D29)</f>
        <v>87353</v>
      </c>
      <c r="E21" s="420">
        <f t="shared" si="1"/>
        <v>-0.19500000000000001</v>
      </c>
      <c r="F21" s="442" t="str">
        <f t="shared" si="0"/>
        <v>是</v>
      </c>
    </row>
    <row r="22" spans="1:6" ht="37.5" customHeight="1">
      <c r="A22" s="443" t="s">
        <v>78</v>
      </c>
      <c r="B22" s="269" t="s">
        <v>79</v>
      </c>
      <c r="C22" s="313">
        <v>17555</v>
      </c>
      <c r="D22" s="313">
        <v>13263</v>
      </c>
      <c r="E22" s="420">
        <f t="shared" si="1"/>
        <v>-0.24399999999999999</v>
      </c>
      <c r="F22" s="442" t="str">
        <f t="shared" si="0"/>
        <v>是</v>
      </c>
    </row>
    <row r="23" spans="1:6" ht="37.5" customHeight="1">
      <c r="A23" s="320" t="s">
        <v>80</v>
      </c>
      <c r="B23" s="444" t="s">
        <v>81</v>
      </c>
      <c r="C23" s="313">
        <v>17904</v>
      </c>
      <c r="D23" s="313">
        <v>15500</v>
      </c>
      <c r="E23" s="420">
        <f t="shared" si="1"/>
        <v>-0.13400000000000001</v>
      </c>
      <c r="F23" s="442" t="str">
        <f t="shared" si="0"/>
        <v>是</v>
      </c>
    </row>
    <row r="24" spans="1:6" ht="37.5" customHeight="1">
      <c r="A24" s="320" t="s">
        <v>82</v>
      </c>
      <c r="B24" s="269" t="s">
        <v>83</v>
      </c>
      <c r="C24" s="313">
        <v>9776</v>
      </c>
      <c r="D24" s="313">
        <v>13550</v>
      </c>
      <c r="E24" s="420">
        <f t="shared" si="1"/>
        <v>0.38600000000000001</v>
      </c>
      <c r="F24" s="442" t="str">
        <f t="shared" si="0"/>
        <v>是</v>
      </c>
    </row>
    <row r="25" spans="1:6" ht="37.5" customHeight="1">
      <c r="A25" s="320" t="s">
        <v>84</v>
      </c>
      <c r="B25" s="269" t="s">
        <v>85</v>
      </c>
      <c r="C25" s="313"/>
      <c r="D25" s="313"/>
      <c r="E25" s="420" t="str">
        <f t="shared" si="1"/>
        <v/>
      </c>
      <c r="F25" s="442" t="str">
        <f t="shared" si="0"/>
        <v>否</v>
      </c>
    </row>
    <row r="26" spans="1:6" ht="37.5" customHeight="1">
      <c r="A26" s="320" t="s">
        <v>86</v>
      </c>
      <c r="B26" s="269" t="s">
        <v>87</v>
      </c>
      <c r="C26" s="313">
        <v>59980</v>
      </c>
      <c r="D26" s="313">
        <v>44390</v>
      </c>
      <c r="E26" s="420">
        <f t="shared" si="1"/>
        <v>-0.26</v>
      </c>
      <c r="F26" s="442" t="str">
        <f t="shared" si="0"/>
        <v>是</v>
      </c>
    </row>
    <row r="27" spans="1:6" ht="37.5" customHeight="1">
      <c r="A27" s="320" t="s">
        <v>88</v>
      </c>
      <c r="B27" s="269" t="s">
        <v>89</v>
      </c>
      <c r="C27" s="313"/>
      <c r="D27" s="313"/>
      <c r="E27" s="420" t="str">
        <f t="shared" si="1"/>
        <v/>
      </c>
      <c r="F27" s="442" t="str">
        <f t="shared" si="0"/>
        <v>否</v>
      </c>
    </row>
    <row r="28" spans="1:6" ht="37.5" customHeight="1">
      <c r="A28" s="320" t="s">
        <v>90</v>
      </c>
      <c r="B28" s="269" t="s">
        <v>91</v>
      </c>
      <c r="C28" s="313">
        <v>2986</v>
      </c>
      <c r="D28" s="313">
        <v>50</v>
      </c>
      <c r="E28" s="420">
        <f t="shared" si="1"/>
        <v>-0.98299999999999998</v>
      </c>
      <c r="F28" s="442" t="str">
        <f t="shared" si="0"/>
        <v>是</v>
      </c>
    </row>
    <row r="29" spans="1:6" ht="37.5" customHeight="1">
      <c r="A29" s="320" t="s">
        <v>92</v>
      </c>
      <c r="B29" s="269" t="s">
        <v>93</v>
      </c>
      <c r="C29" s="313">
        <v>246</v>
      </c>
      <c r="D29" s="313">
        <v>600</v>
      </c>
      <c r="E29" s="420">
        <f t="shared" si="1"/>
        <v>1.4390000000000001</v>
      </c>
      <c r="F29" s="442" t="str">
        <f t="shared" si="0"/>
        <v>是</v>
      </c>
    </row>
    <row r="30" spans="1:6" ht="37.5" customHeight="1">
      <c r="A30" s="320"/>
      <c r="B30" s="269"/>
      <c r="C30" s="313"/>
      <c r="D30" s="313"/>
      <c r="E30" s="420" t="str">
        <f t="shared" si="1"/>
        <v/>
      </c>
      <c r="F30" s="442" t="str">
        <f t="shared" si="0"/>
        <v>是</v>
      </c>
    </row>
    <row r="31" spans="1:6" s="432" customFormat="1" ht="37.5" customHeight="1">
      <c r="A31" s="445"/>
      <c r="B31" s="405" t="s">
        <v>94</v>
      </c>
      <c r="C31" s="314">
        <f>C21+C5</f>
        <v>368517</v>
      </c>
      <c r="D31" s="314">
        <f>D21+D5</f>
        <v>372200</v>
      </c>
      <c r="E31" s="422">
        <f t="shared" si="1"/>
        <v>0.01</v>
      </c>
      <c r="F31" s="442" t="str">
        <f t="shared" si="0"/>
        <v>是</v>
      </c>
    </row>
    <row r="32" spans="1:6" ht="37.5" customHeight="1">
      <c r="A32" s="317">
        <v>105</v>
      </c>
      <c r="B32" s="268" t="s">
        <v>95</v>
      </c>
      <c r="C32" s="314">
        <v>150340</v>
      </c>
      <c r="D32" s="314"/>
      <c r="E32" s="422">
        <f t="shared" si="1"/>
        <v>-1</v>
      </c>
      <c r="F32" s="442" t="str">
        <f t="shared" si="0"/>
        <v>是</v>
      </c>
    </row>
    <row r="33" spans="1:6" ht="37.5" customHeight="1">
      <c r="A33" s="408">
        <v>110</v>
      </c>
      <c r="B33" s="409" t="s">
        <v>96</v>
      </c>
      <c r="C33" s="314">
        <f>C34+C35</f>
        <v>329490</v>
      </c>
      <c r="D33" s="314">
        <f>D34+D35</f>
        <v>322224</v>
      </c>
      <c r="E33" s="422">
        <f t="shared" si="1"/>
        <v>-2.1999999999999999E-2</v>
      </c>
      <c r="F33" s="442" t="str">
        <f t="shared" si="0"/>
        <v>是</v>
      </c>
    </row>
    <row r="34" spans="1:6" ht="37.5" customHeight="1">
      <c r="A34" s="320">
        <v>11001</v>
      </c>
      <c r="B34" s="269" t="s">
        <v>97</v>
      </c>
      <c r="C34" s="313">
        <v>46706</v>
      </c>
      <c r="D34" s="313">
        <v>46706</v>
      </c>
      <c r="E34" s="420">
        <f t="shared" si="1"/>
        <v>0</v>
      </c>
      <c r="F34" s="442" t="str">
        <f t="shared" si="0"/>
        <v>是</v>
      </c>
    </row>
    <row r="35" spans="1:6" ht="37.5" customHeight="1">
      <c r="A35" s="320"/>
      <c r="B35" s="269" t="s">
        <v>98</v>
      </c>
      <c r="C35" s="313">
        <v>282784</v>
      </c>
      <c r="D35" s="313">
        <v>275518</v>
      </c>
      <c r="E35" s="420">
        <f t="shared" si="1"/>
        <v>-2.5999999999999999E-2</v>
      </c>
      <c r="F35" s="442" t="str">
        <f t="shared" si="0"/>
        <v>是</v>
      </c>
    </row>
    <row r="36" spans="1:6" ht="37.5" customHeight="1">
      <c r="A36" s="320">
        <v>11008</v>
      </c>
      <c r="B36" s="269" t="s">
        <v>99</v>
      </c>
      <c r="C36" s="313"/>
      <c r="D36" s="313">
        <v>178263</v>
      </c>
      <c r="E36" s="420" t="str">
        <f t="shared" si="1"/>
        <v/>
      </c>
      <c r="F36" s="442" t="str">
        <f t="shared" si="0"/>
        <v>是</v>
      </c>
    </row>
    <row r="37" spans="1:6" ht="37.5" customHeight="1">
      <c r="A37" s="320">
        <v>11009</v>
      </c>
      <c r="B37" s="269" t="s">
        <v>100</v>
      </c>
      <c r="C37" s="313">
        <v>41272</v>
      </c>
      <c r="D37" s="313">
        <v>506</v>
      </c>
      <c r="E37" s="420">
        <f t="shared" si="1"/>
        <v>-0.98799999999999999</v>
      </c>
      <c r="F37" s="442" t="str">
        <f t="shared" si="0"/>
        <v>是</v>
      </c>
    </row>
    <row r="38" spans="1:6" s="433" customFormat="1" ht="37.5" customHeight="1">
      <c r="A38" s="446">
        <v>11013</v>
      </c>
      <c r="B38" s="273" t="s">
        <v>101</v>
      </c>
      <c r="C38" s="313"/>
      <c r="D38" s="313"/>
      <c r="E38" s="420" t="str">
        <f t="shared" si="1"/>
        <v/>
      </c>
      <c r="F38" s="442" t="str">
        <f t="shared" si="0"/>
        <v>否</v>
      </c>
    </row>
    <row r="39" spans="1:6" s="433" customFormat="1" ht="37.5" customHeight="1">
      <c r="A39" s="446">
        <v>11015</v>
      </c>
      <c r="B39" s="273" t="s">
        <v>102</v>
      </c>
      <c r="C39" s="313">
        <v>8509</v>
      </c>
      <c r="D39" s="313"/>
      <c r="E39" s="420">
        <f t="shared" si="1"/>
        <v>-1</v>
      </c>
      <c r="F39" s="442" t="str">
        <f t="shared" si="0"/>
        <v>是</v>
      </c>
    </row>
    <row r="40" spans="1:6" ht="37.5" customHeight="1">
      <c r="A40" s="447"/>
      <c r="B40" s="448" t="s">
        <v>103</v>
      </c>
      <c r="C40" s="314">
        <f>C31+C32+C33+C36+C37+C38+C39</f>
        <v>898128</v>
      </c>
      <c r="D40" s="314">
        <f>D31+D32+D33+D36+D37+D38+D39</f>
        <v>873193</v>
      </c>
      <c r="E40" s="422">
        <f t="shared" si="1"/>
        <v>-2.8000000000000001E-2</v>
      </c>
      <c r="F40" s="442" t="str">
        <f t="shared" si="0"/>
        <v>是</v>
      </c>
    </row>
    <row r="41" spans="1:6">
      <c r="C41" s="449"/>
      <c r="D41" s="449"/>
    </row>
    <row r="42" spans="1:6">
      <c r="D42" s="449"/>
    </row>
    <row r="43" spans="1:6">
      <c r="C43" s="449"/>
      <c r="D43" s="449"/>
    </row>
    <row r="44" spans="1:6">
      <c r="D44" s="449"/>
    </row>
    <row r="45" spans="1:6">
      <c r="C45" s="449"/>
      <c r="D45" s="449"/>
    </row>
    <row r="46" spans="1:6">
      <c r="C46" s="449"/>
      <c r="D46" s="449"/>
    </row>
    <row r="47" spans="1:6">
      <c r="D47" s="449"/>
    </row>
    <row r="48" spans="1:6">
      <c r="C48" s="449"/>
      <c r="D48" s="449"/>
    </row>
    <row r="49" spans="3:4">
      <c r="C49" s="449"/>
      <c r="D49" s="449"/>
    </row>
    <row r="50" spans="3:4">
      <c r="C50" s="449"/>
      <c r="D50" s="449"/>
    </row>
    <row r="51" spans="3:4">
      <c r="C51" s="449"/>
      <c r="D51" s="449"/>
    </row>
    <row r="52" spans="3:4">
      <c r="D52" s="449"/>
    </row>
    <row r="53" spans="3:4">
      <c r="C53" s="449"/>
      <c r="D53" s="449"/>
    </row>
  </sheetData>
  <mergeCells count="1">
    <mergeCell ref="B2:E2"/>
  </mergeCells>
  <phoneticPr fontId="99" type="noConversion"/>
  <conditionalFormatting sqref="E3">
    <cfRule type="cellIs" dxfId="1458" priority="38" stopIfTrue="1" operator="lessThanOrEqual">
      <formula>-1</formula>
    </cfRule>
  </conditionalFormatting>
  <conditionalFormatting sqref="A32:B32">
    <cfRule type="expression" dxfId="1457" priority="44" stopIfTrue="1">
      <formula>"len($A:$A)=3"</formula>
    </cfRule>
  </conditionalFormatting>
  <conditionalFormatting sqref="C32:D32">
    <cfRule type="expression" dxfId="1456" priority="29" stopIfTrue="1">
      <formula>"len($A:$A)=3"</formula>
    </cfRule>
  </conditionalFormatting>
  <conditionalFormatting sqref="B8:B9">
    <cfRule type="expression" dxfId="1455" priority="52" stopIfTrue="1">
      <formula>"len($A:$A)=3"</formula>
    </cfRule>
  </conditionalFormatting>
  <conditionalFormatting sqref="B33:B35">
    <cfRule type="expression" dxfId="1454" priority="13" stopIfTrue="1">
      <formula>"len($A:$A)=3"</formula>
    </cfRule>
  </conditionalFormatting>
  <conditionalFormatting sqref="B38:B40">
    <cfRule type="expression" dxfId="1453" priority="7" stopIfTrue="1">
      <formula>"len($A:$A)=3"</formula>
    </cfRule>
    <cfRule type="expression" dxfId="1452" priority="8" stopIfTrue="1">
      <formula>"len($A:$A)=3"</formula>
    </cfRule>
  </conditionalFormatting>
  <conditionalFormatting sqref="C8:C9">
    <cfRule type="expression" dxfId="1451" priority="31" stopIfTrue="1">
      <formula>"len($A:$A)=3"</formula>
    </cfRule>
  </conditionalFormatting>
  <conditionalFormatting sqref="C34:C35">
    <cfRule type="expression" dxfId="1450" priority="27" stopIfTrue="1">
      <formula>"len($A:$A)=3"</formula>
    </cfRule>
  </conditionalFormatting>
  <conditionalFormatting sqref="C36:C37">
    <cfRule type="expression" dxfId="1449" priority="25" stopIfTrue="1">
      <formula>"len($A:$A)=3"</formula>
    </cfRule>
  </conditionalFormatting>
  <conditionalFormatting sqref="D6:D7">
    <cfRule type="expression" dxfId="1448" priority="22" stopIfTrue="1">
      <formula>"len($A:$A)=3"</formula>
    </cfRule>
  </conditionalFormatting>
  <conditionalFormatting sqref="D8:D9">
    <cfRule type="expression" dxfId="1447" priority="20" stopIfTrue="1">
      <formula>"len($A:$A)=3"</formula>
    </cfRule>
  </conditionalFormatting>
  <conditionalFormatting sqref="D34:D35">
    <cfRule type="expression" dxfId="1446" priority="16" stopIfTrue="1">
      <formula>"len($A:$A)=3"</formula>
    </cfRule>
    <cfRule type="expression" dxfId="1445" priority="23" stopIfTrue="1">
      <formula>"len($A:$A)=3"</formula>
    </cfRule>
  </conditionalFormatting>
  <conditionalFormatting sqref="D36:D37">
    <cfRule type="expression" dxfId="1444" priority="14" stopIfTrue="1">
      <formula>"len($A:$A)=3"</formula>
    </cfRule>
  </conditionalFormatting>
  <conditionalFormatting sqref="D38:D40">
    <cfRule type="expression" dxfId="1443" priority="24" stopIfTrue="1">
      <formula>"len($A:$A)=3"</formula>
    </cfRule>
  </conditionalFormatting>
  <conditionalFormatting sqref="D39:D40">
    <cfRule type="expression" dxfId="1442" priority="21" stopIfTrue="1">
      <formula>"len($A:$A)=3"</formula>
    </cfRule>
  </conditionalFormatting>
  <conditionalFormatting sqref="F5:F40">
    <cfRule type="cellIs" dxfId="1441" priority="36" stopIfTrue="1" operator="lessThan">
      <formula>0</formula>
    </cfRule>
    <cfRule type="cellIs" dxfId="1440" priority="37" stopIfTrue="1" operator="lessThan">
      <formula>0</formula>
    </cfRule>
  </conditionalFormatting>
  <conditionalFormatting sqref="A5:B30">
    <cfRule type="expression" dxfId="1439" priority="49" stopIfTrue="1">
      <formula>"len($A:$A)=3"</formula>
    </cfRule>
  </conditionalFormatting>
  <conditionalFormatting sqref="B5:B7 B40 B32">
    <cfRule type="expression" dxfId="1438" priority="58" stopIfTrue="1">
      <formula>"len($A:$A)=3"</formula>
    </cfRule>
  </conditionalFormatting>
  <conditionalFormatting sqref="C5:C30 D5 D21">
    <cfRule type="expression" dxfId="1437" priority="30" stopIfTrue="1">
      <formula>"len($A:$A)=3"</formula>
    </cfRule>
  </conditionalFormatting>
  <conditionalFormatting sqref="C5:C7 D5">
    <cfRule type="expression" dxfId="1436" priority="33" stopIfTrue="1">
      <formula>"len($A:$A)=3"</formula>
    </cfRule>
  </conditionalFormatting>
  <conditionalFormatting sqref="D6:D20 D22:D30">
    <cfRule type="expression" dxfId="1435" priority="19" stopIfTrue="1">
      <formula>"len($A:$A)=3"</formula>
    </cfRule>
  </conditionalFormatting>
  <conditionalFormatting sqref="C32:D35">
    <cfRule type="expression" dxfId="1434" priority="34" stopIfTrue="1">
      <formula>"len($A:$A)=3"</formula>
    </cfRule>
  </conditionalFormatting>
  <conditionalFormatting sqref="A33:B35 B39:B40">
    <cfRule type="expression" dxfId="1433" priority="12" stopIfTrue="1">
      <formula>"len($A:$A)=3"</formula>
    </cfRule>
  </conditionalFormatting>
  <conditionalFormatting sqref="C33:D35">
    <cfRule type="expression" dxfId="1432" priority="28" stopIfTrue="1">
      <formula>"len($A:$A)=3"</formula>
    </cfRule>
  </conditionalFormatting>
  <conditionalFormatting sqref="A34:B35">
    <cfRule type="expression" dxfId="1431" priority="11" stopIfTrue="1">
      <formula>"len($A:$A)=3"</formula>
    </cfRule>
  </conditionalFormatting>
  <conditionalFormatting sqref="B40 A36:D36">
    <cfRule type="expression" dxfId="1430" priority="56" stopIfTrue="1">
      <formula>"len($A:$A)=3"</formula>
    </cfRule>
  </conditionalFormatting>
  <conditionalFormatting sqref="A36:B37">
    <cfRule type="expression" dxfId="1429" priority="9" stopIfTrue="1">
      <formula>"len($A:$A)=3"</formula>
    </cfRule>
  </conditionalFormatting>
  <conditionalFormatting sqref="C38:C40 D40">
    <cfRule type="expression" dxfId="1428" priority="35" stopIfTrue="1">
      <formula>"len($A:$A)=3"</formula>
    </cfRule>
  </conditionalFormatting>
  <conditionalFormatting sqref="C39:C40 D40">
    <cfRule type="expression" dxfId="1427" priority="32" stopIfTrue="1">
      <formula>"len($A:$A)=3"</formula>
    </cfRule>
  </conditionalFormatting>
  <printOptions horizontalCentered="1"/>
  <pageMargins left="0.47222222222222199" right="0.39305555555555599" top="0.74791666666666701" bottom="0.74791666666666701" header="0.31458333333333299" footer="0.31458333333333299"/>
  <pageSetup paperSize="9" scale="75" orientation="portrait"/>
  <headerFooter alignWithMargins="0">
    <oddHeader>&amp;L&amp;"黑体"&amp;22附件1</oddHeader>
    <oddFooter>&amp;C&amp;16- &amp;P -</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C14"/>
  <sheetViews>
    <sheetView workbookViewId="0">
      <selection activeCell="K8" sqref="K8"/>
    </sheetView>
  </sheetViews>
  <sheetFormatPr defaultColWidth="10" defaultRowHeight="13.5"/>
  <cols>
    <col min="1" max="1" width="59.375" style="18" customWidth="1"/>
    <col min="2" max="3" width="25.625" style="18" customWidth="1"/>
    <col min="4" max="4" width="9.75" style="18" customWidth="1"/>
    <col min="5" max="16384" width="10" style="18"/>
  </cols>
  <sheetData>
    <row r="1" spans="1:3" ht="24" customHeight="1"/>
    <row r="2" spans="1:3" ht="14.25" customHeight="1">
      <c r="A2" s="33"/>
    </row>
    <row r="3" spans="1:3" ht="28.7" customHeight="1">
      <c r="A3" s="504" t="s">
        <v>28</v>
      </c>
      <c r="B3" s="504"/>
      <c r="C3" s="504"/>
    </row>
    <row r="4" spans="1:3" s="16" customFormat="1" ht="24.95" customHeight="1">
      <c r="A4" s="34"/>
      <c r="B4" s="34"/>
      <c r="C4" s="24" t="s">
        <v>3151</v>
      </c>
    </row>
    <row r="5" spans="1:3" s="16" customFormat="1" ht="32.1" customHeight="1">
      <c r="A5" s="20" t="s">
        <v>3167</v>
      </c>
      <c r="B5" s="20" t="s">
        <v>3116</v>
      </c>
      <c r="C5" s="20" t="s">
        <v>3168</v>
      </c>
    </row>
    <row r="6" spans="1:3" s="16" customFormat="1" ht="32.1" customHeight="1">
      <c r="A6" s="35" t="s">
        <v>3182</v>
      </c>
      <c r="B6" s="36"/>
      <c r="C6" s="36">
        <v>86.3</v>
      </c>
    </row>
    <row r="7" spans="1:3" s="16" customFormat="1" ht="32.1" customHeight="1">
      <c r="A7" s="35" t="s">
        <v>3183</v>
      </c>
      <c r="B7" s="36"/>
      <c r="C7" s="36">
        <v>110.14</v>
      </c>
    </row>
    <row r="8" spans="1:3" s="16" customFormat="1" ht="32.1" customHeight="1">
      <c r="A8" s="35" t="s">
        <v>3184</v>
      </c>
      <c r="B8" s="36"/>
      <c r="C8" s="36">
        <v>17.88</v>
      </c>
    </row>
    <row r="9" spans="1:3" s="16" customFormat="1" ht="32.1" customHeight="1">
      <c r="A9" s="35" t="s">
        <v>3185</v>
      </c>
      <c r="B9" s="36"/>
      <c r="C9" s="36">
        <v>2.12</v>
      </c>
    </row>
    <row r="10" spans="1:3" s="16" customFormat="1" ht="32.1" customHeight="1">
      <c r="A10" s="35" t="s">
        <v>3186</v>
      </c>
      <c r="B10" s="36"/>
      <c r="C10" s="36">
        <v>102.06</v>
      </c>
    </row>
    <row r="11" spans="1:3" s="16" customFormat="1" ht="32.1" customHeight="1">
      <c r="A11" s="35" t="s">
        <v>3187</v>
      </c>
      <c r="B11" s="36"/>
      <c r="C11" s="36">
        <v>16.12</v>
      </c>
    </row>
    <row r="12" spans="1:3" s="16" customFormat="1" ht="32.1" customHeight="1">
      <c r="A12" s="35" t="s">
        <v>3188</v>
      </c>
      <c r="B12" s="36">
        <v>110.14</v>
      </c>
      <c r="C12" s="36"/>
    </row>
    <row r="13" spans="1:3" s="17" customFormat="1" ht="65.099999999999994" customHeight="1">
      <c r="A13" s="506" t="s">
        <v>3190</v>
      </c>
      <c r="B13" s="506"/>
      <c r="C13" s="506"/>
    </row>
    <row r="14" spans="1:3" ht="30.95" customHeight="1">
      <c r="A14" s="507"/>
      <c r="B14" s="507"/>
      <c r="C14" s="507"/>
    </row>
  </sheetData>
  <mergeCells count="3">
    <mergeCell ref="A3:C3"/>
    <mergeCell ref="A13:C13"/>
    <mergeCell ref="A14:C14"/>
  </mergeCells>
  <phoneticPr fontId="99" type="noConversion"/>
  <printOptions horizontalCentered="1"/>
  <pageMargins left="0.70902777777777803" right="0.70902777777777803" top="0.75" bottom="0.75" header="0.30902777777777801" footer="0.30902777777777801"/>
  <pageSetup paperSize="9" fitToHeight="200"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D28"/>
  <sheetViews>
    <sheetView topLeftCell="A7" workbookViewId="0">
      <selection activeCell="K8" sqref="K8"/>
    </sheetView>
  </sheetViews>
  <sheetFormatPr defaultColWidth="10" defaultRowHeight="13.5"/>
  <cols>
    <col min="1" max="1" width="36" style="18" customWidth="1"/>
    <col min="2" max="3" width="15.625" style="18" customWidth="1"/>
    <col min="4" max="4" width="16.875" style="18" customWidth="1"/>
    <col min="5" max="5" width="9.75" style="18" customWidth="1"/>
    <col min="6" max="16384" width="10" style="18"/>
  </cols>
  <sheetData>
    <row r="1" spans="1:4" ht="21.95" customHeight="1"/>
    <row r="2" spans="1:4" ht="14.25" customHeight="1">
      <c r="A2" s="30"/>
    </row>
    <row r="3" spans="1:4" ht="63" customHeight="1">
      <c r="A3" s="504" t="s">
        <v>3191</v>
      </c>
      <c r="B3" s="504"/>
      <c r="C3" s="504"/>
      <c r="D3" s="504"/>
    </row>
    <row r="4" spans="1:4" s="16" customFormat="1" ht="30" customHeight="1">
      <c r="D4" s="24" t="s">
        <v>3151</v>
      </c>
    </row>
    <row r="5" spans="1:4" s="16" customFormat="1" ht="24.95" customHeight="1">
      <c r="A5" s="20" t="s">
        <v>3167</v>
      </c>
      <c r="B5" s="20" t="s">
        <v>3192</v>
      </c>
      <c r="C5" s="20" t="s">
        <v>3193</v>
      </c>
      <c r="D5" s="20" t="s">
        <v>3194</v>
      </c>
    </row>
    <row r="6" spans="1:4" s="16" customFormat="1" ht="24.95" customHeight="1">
      <c r="A6" s="31" t="s">
        <v>3195</v>
      </c>
      <c r="B6" s="22" t="s">
        <v>3196</v>
      </c>
      <c r="C6" s="26">
        <v>32.909999999999997</v>
      </c>
      <c r="D6" s="26">
        <v>32.909999999999997</v>
      </c>
    </row>
    <row r="7" spans="1:4" s="16" customFormat="1" ht="24.95" customHeight="1">
      <c r="A7" s="32" t="s">
        <v>3197</v>
      </c>
      <c r="B7" s="22" t="s">
        <v>3159</v>
      </c>
      <c r="C7" s="26">
        <v>15.03</v>
      </c>
      <c r="D7" s="26">
        <v>15.03</v>
      </c>
    </row>
    <row r="8" spans="1:4" s="16" customFormat="1" ht="24.95" customHeight="1">
      <c r="A8" s="32" t="s">
        <v>3198</v>
      </c>
      <c r="B8" s="22" t="s">
        <v>3160</v>
      </c>
      <c r="C8" s="26">
        <v>15.03</v>
      </c>
      <c r="D8" s="26">
        <v>15.03</v>
      </c>
    </row>
    <row r="9" spans="1:4" s="16" customFormat="1" ht="24.95" customHeight="1">
      <c r="A9" s="32" t="s">
        <v>3199</v>
      </c>
      <c r="B9" s="22" t="s">
        <v>3200</v>
      </c>
      <c r="C9" s="26">
        <v>17.88</v>
      </c>
      <c r="D9" s="26">
        <v>17.88</v>
      </c>
    </row>
    <row r="10" spans="1:4" s="16" customFormat="1" ht="24.95" customHeight="1">
      <c r="A10" s="32" t="s">
        <v>3198</v>
      </c>
      <c r="B10" s="22" t="s">
        <v>3162</v>
      </c>
      <c r="C10" s="26">
        <v>1.76</v>
      </c>
      <c r="D10" s="26">
        <v>1.76</v>
      </c>
    </row>
    <row r="11" spans="1:4" s="16" customFormat="1" ht="24.95" customHeight="1">
      <c r="A11" s="31" t="s">
        <v>3201</v>
      </c>
      <c r="B11" s="22" t="s">
        <v>3202</v>
      </c>
      <c r="C11" s="26">
        <v>17.22</v>
      </c>
      <c r="D11" s="26">
        <v>17.22</v>
      </c>
    </row>
    <row r="12" spans="1:4" s="16" customFormat="1" ht="24.95" customHeight="1">
      <c r="A12" s="32" t="s">
        <v>3197</v>
      </c>
      <c r="B12" s="22" t="s">
        <v>3203</v>
      </c>
      <c r="C12" s="26">
        <v>15.1</v>
      </c>
      <c r="D12" s="26">
        <v>15.1</v>
      </c>
    </row>
    <row r="13" spans="1:4" s="16" customFormat="1" ht="24.95" customHeight="1">
      <c r="A13" s="32" t="s">
        <v>3199</v>
      </c>
      <c r="B13" s="22" t="s">
        <v>3204</v>
      </c>
      <c r="C13" s="26">
        <v>2.12</v>
      </c>
      <c r="D13" s="26">
        <v>2.12</v>
      </c>
    </row>
    <row r="14" spans="1:4" s="16" customFormat="1" ht="24.95" customHeight="1">
      <c r="A14" s="31" t="s">
        <v>3205</v>
      </c>
      <c r="B14" s="22" t="s">
        <v>3206</v>
      </c>
      <c r="C14" s="26">
        <v>6.43</v>
      </c>
      <c r="D14" s="26">
        <v>6.43</v>
      </c>
    </row>
    <row r="15" spans="1:4" s="16" customFormat="1" ht="24.95" customHeight="1">
      <c r="A15" s="32" t="s">
        <v>3197</v>
      </c>
      <c r="B15" s="22" t="s">
        <v>3207</v>
      </c>
      <c r="C15" s="26">
        <v>3.3</v>
      </c>
      <c r="D15" s="26">
        <v>3.3</v>
      </c>
    </row>
    <row r="16" spans="1:4" s="16" customFormat="1" ht="24.95" customHeight="1">
      <c r="A16" s="32" t="s">
        <v>3199</v>
      </c>
      <c r="B16" s="22" t="s">
        <v>3208</v>
      </c>
      <c r="C16" s="26">
        <v>3.13</v>
      </c>
      <c r="D16" s="26">
        <v>3.13</v>
      </c>
    </row>
    <row r="17" spans="1:4" s="16" customFormat="1" ht="24.95" customHeight="1">
      <c r="A17" s="31" t="s">
        <v>3209</v>
      </c>
      <c r="B17" s="22" t="s">
        <v>3210</v>
      </c>
      <c r="C17" s="26">
        <v>20.34</v>
      </c>
      <c r="D17" s="26">
        <v>20.34</v>
      </c>
    </row>
    <row r="18" spans="1:4" s="16" customFormat="1" ht="24.95" customHeight="1">
      <c r="A18" s="32" t="s">
        <v>3197</v>
      </c>
      <c r="B18" s="22" t="s">
        <v>3211</v>
      </c>
      <c r="C18" s="26">
        <v>12.45</v>
      </c>
      <c r="D18" s="26">
        <v>12.45</v>
      </c>
    </row>
    <row r="19" spans="1:4" s="16" customFormat="1" ht="24.95" customHeight="1">
      <c r="A19" s="32" t="s">
        <v>3212</v>
      </c>
      <c r="B19" s="22"/>
      <c r="C19" s="26">
        <v>12.45</v>
      </c>
      <c r="D19" s="26">
        <v>12.45</v>
      </c>
    </row>
    <row r="20" spans="1:4" s="16" customFormat="1" ht="24.95" customHeight="1">
      <c r="A20" s="32" t="s">
        <v>3213</v>
      </c>
      <c r="B20" s="22" t="s">
        <v>3214</v>
      </c>
      <c r="C20" s="26">
        <v>0</v>
      </c>
      <c r="D20" s="26">
        <v>0</v>
      </c>
    </row>
    <row r="21" spans="1:4" s="16" customFormat="1" ht="24.95" customHeight="1">
      <c r="A21" s="32" t="s">
        <v>3199</v>
      </c>
      <c r="B21" s="22" t="s">
        <v>3215</v>
      </c>
      <c r="C21" s="26">
        <v>7.89</v>
      </c>
      <c r="D21" s="26">
        <v>7.89</v>
      </c>
    </row>
    <row r="22" spans="1:4" s="16" customFormat="1" ht="24.95" customHeight="1">
      <c r="A22" s="32" t="s">
        <v>3212</v>
      </c>
      <c r="B22" s="22"/>
      <c r="C22" s="26">
        <v>6.46</v>
      </c>
      <c r="D22" s="26">
        <v>6.46</v>
      </c>
    </row>
    <row r="23" spans="1:4" s="16" customFormat="1" ht="24.95" customHeight="1">
      <c r="A23" s="32" t="s">
        <v>3216</v>
      </c>
      <c r="B23" s="22" t="s">
        <v>3217</v>
      </c>
      <c r="C23" s="26">
        <v>1.44</v>
      </c>
      <c r="D23" s="26">
        <v>1.44</v>
      </c>
    </row>
    <row r="24" spans="1:4" s="16" customFormat="1" ht="24.95" customHeight="1">
      <c r="A24" s="31" t="s">
        <v>3218</v>
      </c>
      <c r="B24" s="22" t="s">
        <v>3219</v>
      </c>
      <c r="C24" s="26">
        <v>6.81</v>
      </c>
      <c r="D24" s="26">
        <v>6.81</v>
      </c>
    </row>
    <row r="25" spans="1:4" s="16" customFormat="1" ht="24.95" customHeight="1">
      <c r="A25" s="32" t="s">
        <v>3197</v>
      </c>
      <c r="B25" s="22" t="s">
        <v>3220</v>
      </c>
      <c r="C25" s="26">
        <v>3.3</v>
      </c>
      <c r="D25" s="26">
        <v>3.3</v>
      </c>
    </row>
    <row r="26" spans="1:4" s="16" customFormat="1" ht="24.95" customHeight="1">
      <c r="A26" s="32" t="s">
        <v>3199</v>
      </c>
      <c r="B26" s="22" t="s">
        <v>3221</v>
      </c>
      <c r="C26" s="26">
        <v>3.51</v>
      </c>
      <c r="D26" s="26">
        <v>3.51</v>
      </c>
    </row>
    <row r="27" spans="1:4" s="17" customFormat="1" ht="69.95" customHeight="1">
      <c r="A27" s="506" t="s">
        <v>3222</v>
      </c>
      <c r="B27" s="506"/>
      <c r="C27" s="506"/>
      <c r="D27" s="506"/>
    </row>
    <row r="28" spans="1:4" ht="24.95" customHeight="1">
      <c r="A28" s="508"/>
      <c r="B28" s="508"/>
      <c r="C28" s="508"/>
      <c r="D28" s="508"/>
    </row>
  </sheetData>
  <mergeCells count="3">
    <mergeCell ref="A3:D3"/>
    <mergeCell ref="A27:D27"/>
    <mergeCell ref="A28:D28"/>
  </mergeCells>
  <phoneticPr fontId="99" type="noConversion"/>
  <printOptions horizontalCentered="1"/>
  <pageMargins left="0.70902777777777803" right="0.70902777777777803" top="0.39305555555555599" bottom="0.75" header="0.30902777777777801" footer="0.30902777777777801"/>
  <pageSetup paperSize="9" fitToHeight="200"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F20"/>
  <sheetViews>
    <sheetView workbookViewId="0">
      <selection activeCell="K8" sqref="K8"/>
    </sheetView>
  </sheetViews>
  <sheetFormatPr defaultColWidth="8.875" defaultRowHeight="13.5"/>
  <cols>
    <col min="1" max="1" width="8.875" style="18"/>
    <col min="2" max="2" width="49.375" style="18" customWidth="1"/>
    <col min="3" max="6" width="20.625" style="18" customWidth="1"/>
    <col min="7" max="16384" width="8.875" style="18"/>
  </cols>
  <sheetData>
    <row r="1" spans="1:6">
      <c r="A1" s="23"/>
    </row>
    <row r="2" spans="1:6" ht="45" customHeight="1">
      <c r="A2" s="511" t="s">
        <v>30</v>
      </c>
      <c r="B2" s="511"/>
      <c r="C2" s="511"/>
      <c r="D2" s="511"/>
      <c r="E2" s="511"/>
      <c r="F2" s="511"/>
    </row>
    <row r="3" spans="1:6" s="16" customFormat="1" ht="18" customHeight="1">
      <c r="B3" s="512" t="s">
        <v>3151</v>
      </c>
      <c r="C3" s="513"/>
      <c r="D3" s="513"/>
      <c r="E3" s="513"/>
      <c r="F3" s="513"/>
    </row>
    <row r="4" spans="1:6" s="16" customFormat="1" ht="30" customHeight="1">
      <c r="A4" s="514" t="s">
        <v>39</v>
      </c>
      <c r="B4" s="514"/>
      <c r="C4" s="20" t="s">
        <v>3157</v>
      </c>
      <c r="D4" s="20" t="s">
        <v>3193</v>
      </c>
      <c r="E4" s="20" t="s">
        <v>3194</v>
      </c>
      <c r="F4" s="20" t="s">
        <v>3223</v>
      </c>
    </row>
    <row r="5" spans="1:6" s="16" customFormat="1" ht="30" customHeight="1">
      <c r="A5" s="25" t="s">
        <v>3224</v>
      </c>
      <c r="B5" s="25"/>
      <c r="C5" s="22" t="s">
        <v>3158</v>
      </c>
      <c r="D5" s="26">
        <f t="shared" ref="D5:E5" si="0">D6+D7</f>
        <v>224.74</v>
      </c>
      <c r="E5" s="26">
        <f t="shared" si="0"/>
        <v>224.74</v>
      </c>
      <c r="F5" s="26"/>
    </row>
    <row r="6" spans="1:6" s="16" customFormat="1" ht="30" customHeight="1">
      <c r="A6" s="510" t="s">
        <v>3225</v>
      </c>
      <c r="B6" s="510"/>
      <c r="C6" s="22" t="s">
        <v>3159</v>
      </c>
      <c r="D6" s="26">
        <v>114.6</v>
      </c>
      <c r="E6" s="26">
        <v>114.6</v>
      </c>
      <c r="F6" s="26"/>
    </row>
    <row r="7" spans="1:6" s="16" customFormat="1" ht="30" customHeight="1">
      <c r="A7" s="510" t="s">
        <v>3226</v>
      </c>
      <c r="B7" s="510"/>
      <c r="C7" s="22" t="s">
        <v>3160</v>
      </c>
      <c r="D7" s="26">
        <v>110.14</v>
      </c>
      <c r="E7" s="26">
        <v>110.14</v>
      </c>
      <c r="F7" s="26"/>
    </row>
    <row r="8" spans="1:6" s="16" customFormat="1" ht="30" customHeight="1">
      <c r="A8" s="509" t="s">
        <v>3227</v>
      </c>
      <c r="B8" s="509"/>
      <c r="C8" s="22" t="s">
        <v>3161</v>
      </c>
      <c r="D8" s="26">
        <v>0</v>
      </c>
      <c r="E8" s="26">
        <v>0</v>
      </c>
      <c r="F8" s="26"/>
    </row>
    <row r="9" spans="1:6" s="16" customFormat="1" ht="30" customHeight="1">
      <c r="A9" s="510" t="s">
        <v>3225</v>
      </c>
      <c r="B9" s="510"/>
      <c r="C9" s="22" t="s">
        <v>3162</v>
      </c>
      <c r="D9" s="27"/>
      <c r="E9" s="27"/>
      <c r="F9" s="27"/>
    </row>
    <row r="10" spans="1:6" s="16" customFormat="1" ht="30" customHeight="1">
      <c r="A10" s="510" t="s">
        <v>3226</v>
      </c>
      <c r="B10" s="510"/>
      <c r="C10" s="22" t="s">
        <v>3163</v>
      </c>
      <c r="D10" s="27"/>
      <c r="E10" s="27"/>
      <c r="F10" s="27"/>
    </row>
    <row r="11" spans="1:6" s="17" customFormat="1" ht="41.1" customHeight="1">
      <c r="A11" s="506" t="s">
        <v>3228</v>
      </c>
      <c r="B11" s="506"/>
      <c r="C11" s="506"/>
      <c r="D11" s="506"/>
      <c r="E11" s="506"/>
      <c r="F11" s="506"/>
    </row>
    <row r="14" spans="1:6" ht="19.5">
      <c r="A14" s="28"/>
    </row>
    <row r="15" spans="1:6" ht="18.95" customHeight="1">
      <c r="A15" s="29"/>
    </row>
    <row r="16" spans="1:6" ht="29.1" customHeight="1"/>
    <row r="17" spans="1:1" ht="29.1" customHeight="1"/>
    <row r="18" spans="1:1" ht="29.1" customHeight="1"/>
    <row r="19" spans="1:1" ht="29.1" customHeight="1"/>
    <row r="20" spans="1:1" ht="30" customHeight="1">
      <c r="A20" s="29"/>
    </row>
  </sheetData>
  <mergeCells count="9">
    <mergeCell ref="A8:B8"/>
    <mergeCell ref="A9:B9"/>
    <mergeCell ref="A10:B10"/>
    <mergeCell ref="A11:F11"/>
    <mergeCell ref="A2:F2"/>
    <mergeCell ref="B3:F3"/>
    <mergeCell ref="A4:B4"/>
    <mergeCell ref="A6:B6"/>
    <mergeCell ref="A7:B7"/>
  </mergeCells>
  <phoneticPr fontId="99" type="noConversion"/>
  <printOptions horizontalCentered="1"/>
  <pageMargins left="0.70902777777777803" right="0.70902777777777803" top="1.1013888888888901" bottom="0.75" header="0.30902777777777801" footer="0.30902777777777801"/>
  <pageSetup paperSize="9" scale="95" fitToHeight="200"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F8"/>
  <sheetViews>
    <sheetView workbookViewId="0">
      <selection activeCell="K8" sqref="K8"/>
    </sheetView>
  </sheetViews>
  <sheetFormatPr defaultColWidth="8.875" defaultRowHeight="13.5"/>
  <cols>
    <col min="1" max="1" width="8.875" style="18"/>
    <col min="2" max="6" width="24.25" style="18" customWidth="1"/>
    <col min="7" max="16384" width="8.875" style="18"/>
  </cols>
  <sheetData>
    <row r="1" spans="1:6" ht="24" customHeight="1"/>
    <row r="2" spans="1:6" ht="27">
      <c r="A2" s="511" t="s">
        <v>31</v>
      </c>
      <c r="B2" s="515"/>
      <c r="C2" s="515"/>
      <c r="D2" s="515"/>
      <c r="E2" s="515"/>
      <c r="F2" s="515"/>
    </row>
    <row r="3" spans="1:6" ht="23.1" customHeight="1">
      <c r="A3" s="516" t="s">
        <v>3151</v>
      </c>
      <c r="B3" s="516"/>
      <c r="C3" s="516"/>
      <c r="D3" s="516"/>
      <c r="E3" s="516"/>
      <c r="F3" s="516"/>
    </row>
    <row r="4" spans="1:6" s="16" customFormat="1" ht="30" customHeight="1">
      <c r="A4" s="19" t="s">
        <v>3229</v>
      </c>
      <c r="B4" s="20" t="s">
        <v>3118</v>
      </c>
      <c r="C4" s="20" t="s">
        <v>3230</v>
      </c>
      <c r="D4" s="20" t="s">
        <v>3231</v>
      </c>
      <c r="E4" s="20" t="s">
        <v>3232</v>
      </c>
      <c r="F4" s="20" t="s">
        <v>3233</v>
      </c>
    </row>
    <row r="5" spans="1:6" s="16" customFormat="1" ht="45" customHeight="1">
      <c r="A5" s="21">
        <v>1</v>
      </c>
      <c r="B5" s="517" t="s">
        <v>2490</v>
      </c>
      <c r="C5" s="518"/>
      <c r="D5" s="519"/>
      <c r="E5" s="519"/>
      <c r="F5" s="519"/>
    </row>
    <row r="6" spans="1:6" s="16" customFormat="1" ht="45" customHeight="1">
      <c r="A6" s="21">
        <v>2</v>
      </c>
      <c r="B6" s="517"/>
      <c r="C6" s="518"/>
      <c r="D6" s="519"/>
      <c r="E6" s="519"/>
      <c r="F6" s="519"/>
    </row>
    <row r="7" spans="1:6" s="16" customFormat="1" ht="45" customHeight="1">
      <c r="A7" s="21" t="s">
        <v>3234</v>
      </c>
      <c r="B7" s="517"/>
      <c r="C7" s="518"/>
      <c r="D7" s="519"/>
      <c r="E7" s="519"/>
      <c r="F7" s="519"/>
    </row>
    <row r="8" spans="1:6" s="17" customFormat="1" ht="33" customHeight="1">
      <c r="A8" s="506" t="s">
        <v>3235</v>
      </c>
      <c r="B8" s="506"/>
      <c r="C8" s="506"/>
      <c r="D8" s="506"/>
      <c r="E8" s="506"/>
      <c r="F8" s="506"/>
    </row>
  </sheetData>
  <mergeCells count="8">
    <mergeCell ref="A2:F2"/>
    <mergeCell ref="A3:F3"/>
    <mergeCell ref="A8:F8"/>
    <mergeCell ref="B5:B7"/>
    <mergeCell ref="C5:C7"/>
    <mergeCell ref="D5:D7"/>
    <mergeCell ref="E5:E7"/>
    <mergeCell ref="F5:F7"/>
  </mergeCells>
  <phoneticPr fontId="99" type="noConversion"/>
  <printOptions horizontalCentered="1"/>
  <pageMargins left="0.70902777777777803" right="0.70902777777777803" top="0.75" bottom="0.75" header="0.30902777777777801" footer="0.30902777777777801"/>
  <pageSetup paperSize="9" fitToHeight="200"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2:XFD63"/>
  <sheetViews>
    <sheetView topLeftCell="A10" workbookViewId="0">
      <selection activeCell="K8" sqref="K8"/>
    </sheetView>
  </sheetViews>
  <sheetFormatPr defaultColWidth="8" defaultRowHeight="12"/>
  <cols>
    <col min="1" max="1" width="8" style="9"/>
    <col min="2" max="2" width="23.75" style="9" customWidth="1"/>
    <col min="3" max="5" width="20.625" style="9" customWidth="1"/>
    <col min="6" max="6" width="14.375" style="9" customWidth="1"/>
    <col min="7" max="7" width="20.625" style="9" customWidth="1"/>
    <col min="8" max="9" width="13.375" style="9" customWidth="1"/>
    <col min="10" max="10" width="23.5" style="9" customWidth="1"/>
    <col min="11" max="16384" width="8" style="9"/>
  </cols>
  <sheetData>
    <row r="2" spans="1:16384" ht="39" customHeight="1">
      <c r="A2" s="520" t="s">
        <v>3236</v>
      </c>
      <c r="B2" s="520"/>
      <c r="C2" s="520"/>
      <c r="D2" s="520"/>
      <c r="E2" s="520"/>
      <c r="F2" s="520"/>
      <c r="G2" s="520"/>
      <c r="H2" s="520"/>
      <c r="I2" s="520"/>
      <c r="J2" s="520"/>
    </row>
    <row r="3" spans="1:16384" ht="23.1" customHeight="1">
      <c r="A3" s="10"/>
    </row>
    <row r="4" spans="1:16384" s="6" customFormat="1" ht="57" customHeight="1">
      <c r="A4" s="11" t="s">
        <v>3237</v>
      </c>
      <c r="B4" s="11" t="s">
        <v>3238</v>
      </c>
      <c r="C4" s="11" t="s">
        <v>3239</v>
      </c>
      <c r="D4" s="11" t="s">
        <v>3240</v>
      </c>
      <c r="E4" s="11" t="s">
        <v>3241</v>
      </c>
      <c r="F4" s="11" t="s">
        <v>3242</v>
      </c>
      <c r="G4" s="11" t="s">
        <v>3243</v>
      </c>
      <c r="H4" s="11" t="s">
        <v>3244</v>
      </c>
      <c r="I4" s="11" t="s">
        <v>3245</v>
      </c>
      <c r="J4" s="11" t="s">
        <v>3246</v>
      </c>
    </row>
    <row r="5" spans="1:16384" ht="18.75">
      <c r="A5" s="12">
        <v>1</v>
      </c>
      <c r="B5" s="12">
        <v>2</v>
      </c>
      <c r="C5" s="12">
        <v>3</v>
      </c>
      <c r="D5" s="12">
        <v>4</v>
      </c>
      <c r="E5" s="12">
        <v>5</v>
      </c>
      <c r="F5" s="12">
        <v>6</v>
      </c>
      <c r="G5" s="12">
        <v>7</v>
      </c>
      <c r="H5" s="12">
        <v>8</v>
      </c>
      <c r="I5" s="12">
        <v>9</v>
      </c>
      <c r="J5" s="12">
        <v>10</v>
      </c>
    </row>
    <row r="6" spans="1:16384" ht="39.950000000000003" customHeight="1">
      <c r="A6" s="521" t="s">
        <v>3247</v>
      </c>
      <c r="B6" s="526" t="s">
        <v>3248</v>
      </c>
      <c r="C6" s="13" t="s">
        <v>3249</v>
      </c>
      <c r="D6" s="13" t="s">
        <v>3250</v>
      </c>
      <c r="E6" s="13" t="s">
        <v>3251</v>
      </c>
      <c r="F6" s="14" t="s">
        <v>3252</v>
      </c>
      <c r="G6" s="15">
        <v>8.4</v>
      </c>
      <c r="H6" s="14" t="s">
        <v>3253</v>
      </c>
      <c r="I6" s="14" t="s">
        <v>3254</v>
      </c>
      <c r="J6" s="13" t="s">
        <v>3255</v>
      </c>
    </row>
    <row r="7" spans="1:16384" ht="39.950000000000003" customHeight="1">
      <c r="A7" s="522"/>
      <c r="B7" s="527"/>
      <c r="C7" s="13" t="s">
        <v>3249</v>
      </c>
      <c r="D7" s="13" t="s">
        <v>3250</v>
      </c>
      <c r="E7" s="13" t="s">
        <v>3256</v>
      </c>
      <c r="F7" s="14" t="s">
        <v>3252</v>
      </c>
      <c r="G7" s="13" t="s">
        <v>3257</v>
      </c>
      <c r="H7" s="14" t="s">
        <v>3253</v>
      </c>
      <c r="I7" s="14" t="s">
        <v>3258</v>
      </c>
      <c r="J7" s="13" t="s">
        <v>3259</v>
      </c>
    </row>
    <row r="8" spans="1:16384" ht="39.950000000000003" customHeight="1">
      <c r="A8" s="522"/>
      <c r="B8" s="527"/>
      <c r="C8" s="13" t="s">
        <v>3249</v>
      </c>
      <c r="D8" s="13" t="s">
        <v>3260</v>
      </c>
      <c r="E8" s="13" t="s">
        <v>3261</v>
      </c>
      <c r="F8" s="14" t="s">
        <v>3262</v>
      </c>
      <c r="G8" s="13">
        <v>5192</v>
      </c>
      <c r="H8" s="14" t="s">
        <v>3263</v>
      </c>
      <c r="I8" s="14" t="s">
        <v>3258</v>
      </c>
      <c r="J8" s="13" t="s">
        <v>3264</v>
      </c>
    </row>
    <row r="9" spans="1:16384" s="7" customFormat="1" ht="39.950000000000003" customHeight="1">
      <c r="A9" s="522"/>
      <c r="B9" s="527"/>
      <c r="C9" s="13" t="s">
        <v>3249</v>
      </c>
      <c r="D9" s="13" t="s">
        <v>3250</v>
      </c>
      <c r="E9" s="13" t="s">
        <v>3265</v>
      </c>
      <c r="F9" s="14" t="s">
        <v>3252</v>
      </c>
      <c r="G9" s="13" t="s">
        <v>3266</v>
      </c>
      <c r="H9" s="14" t="s">
        <v>3253</v>
      </c>
      <c r="I9" s="14" t="s">
        <v>3254</v>
      </c>
      <c r="J9" s="13" t="s">
        <v>3267</v>
      </c>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c r="IW9" s="9"/>
      <c r="IX9" s="9"/>
      <c r="IY9" s="9"/>
      <c r="IZ9" s="9"/>
      <c r="JA9" s="9"/>
      <c r="JB9" s="9"/>
      <c r="JC9" s="9"/>
      <c r="JD9" s="9"/>
      <c r="JE9" s="9"/>
      <c r="JF9" s="9"/>
      <c r="JG9" s="9"/>
      <c r="JH9" s="9"/>
      <c r="JI9" s="9"/>
      <c r="JJ9" s="9"/>
      <c r="JK9" s="9"/>
      <c r="JL9" s="9"/>
      <c r="JM9" s="9"/>
      <c r="JN9" s="9"/>
      <c r="JO9" s="9"/>
      <c r="JP9" s="9"/>
      <c r="JQ9" s="9"/>
      <c r="JR9" s="9"/>
      <c r="JS9" s="9"/>
      <c r="JT9" s="9"/>
      <c r="JU9" s="9"/>
      <c r="JV9" s="9"/>
      <c r="JW9" s="9"/>
      <c r="JX9" s="9"/>
      <c r="JY9" s="9"/>
      <c r="JZ9" s="9"/>
      <c r="KA9" s="9"/>
      <c r="KB9" s="9"/>
      <c r="KC9" s="9"/>
      <c r="KD9" s="9"/>
      <c r="KE9" s="9"/>
      <c r="KF9" s="9"/>
      <c r="KG9" s="9"/>
      <c r="KH9" s="9"/>
      <c r="KI9" s="9"/>
      <c r="KJ9" s="9"/>
      <c r="KK9" s="9"/>
      <c r="KL9" s="9"/>
      <c r="KM9" s="9"/>
      <c r="KN9" s="9"/>
      <c r="KO9" s="9"/>
      <c r="KP9" s="9"/>
      <c r="KQ9" s="9"/>
      <c r="KR9" s="9"/>
      <c r="KS9" s="9"/>
      <c r="KT9" s="9"/>
      <c r="KU9" s="9"/>
      <c r="KV9" s="9"/>
      <c r="KW9" s="9"/>
      <c r="KX9" s="9"/>
      <c r="KY9" s="9"/>
      <c r="KZ9" s="9"/>
      <c r="LA9" s="9"/>
      <c r="LB9" s="9"/>
      <c r="LC9" s="9"/>
      <c r="LD9" s="9"/>
      <c r="LE9" s="9"/>
      <c r="LF9" s="9"/>
      <c r="LG9" s="9"/>
      <c r="LH9" s="9"/>
      <c r="LI9" s="9"/>
      <c r="LJ9" s="9"/>
      <c r="LK9" s="9"/>
      <c r="LL9" s="9"/>
      <c r="LM9" s="9"/>
      <c r="LN9" s="9"/>
      <c r="LO9" s="9"/>
      <c r="LP9" s="9"/>
      <c r="LQ9" s="9"/>
      <c r="LR9" s="9"/>
      <c r="LS9" s="9"/>
      <c r="LT9" s="9"/>
      <c r="LU9" s="9"/>
      <c r="LV9" s="9"/>
      <c r="LW9" s="9"/>
      <c r="LX9" s="9"/>
      <c r="LY9" s="9"/>
      <c r="LZ9" s="9"/>
      <c r="MA9" s="9"/>
      <c r="MB9" s="9"/>
      <c r="MC9" s="9"/>
      <c r="MD9" s="9"/>
      <c r="ME9" s="9"/>
      <c r="MF9" s="9"/>
      <c r="MG9" s="9"/>
      <c r="MH9" s="9"/>
      <c r="MI9" s="9"/>
      <c r="MJ9" s="9"/>
      <c r="MK9" s="9"/>
      <c r="ML9" s="9"/>
      <c r="MM9" s="9"/>
      <c r="MN9" s="9"/>
      <c r="MO9" s="9"/>
      <c r="MP9" s="9"/>
      <c r="MQ9" s="9"/>
      <c r="MR9" s="9"/>
      <c r="MS9" s="9"/>
      <c r="MT9" s="9"/>
      <c r="MU9" s="9"/>
      <c r="MV9" s="9"/>
      <c r="MW9" s="9"/>
      <c r="MX9" s="9"/>
      <c r="MY9" s="9"/>
      <c r="MZ9" s="9"/>
      <c r="NA9" s="9"/>
      <c r="NB9" s="9"/>
      <c r="NC9" s="9"/>
      <c r="ND9" s="9"/>
      <c r="NE9" s="9"/>
      <c r="NF9" s="9"/>
      <c r="NG9" s="9"/>
      <c r="NH9" s="9"/>
      <c r="NI9" s="9"/>
      <c r="NJ9" s="9"/>
      <c r="NK9" s="9"/>
      <c r="NL9" s="9"/>
      <c r="NM9" s="9"/>
      <c r="NN9" s="9"/>
      <c r="NO9" s="9"/>
      <c r="NP9" s="9"/>
      <c r="NQ9" s="9"/>
      <c r="NR9" s="9"/>
      <c r="NS9" s="9"/>
      <c r="NT9" s="9"/>
      <c r="NU9" s="9"/>
      <c r="NV9" s="9"/>
      <c r="NW9" s="9"/>
      <c r="NX9" s="9"/>
      <c r="NY9" s="9"/>
      <c r="NZ9" s="9"/>
      <c r="OA9" s="9"/>
      <c r="OB9" s="9"/>
      <c r="OC9" s="9"/>
      <c r="OD9" s="9"/>
      <c r="OE9" s="9"/>
      <c r="OF9" s="9"/>
      <c r="OG9" s="9"/>
      <c r="OH9" s="9"/>
      <c r="OI9" s="9"/>
      <c r="OJ9" s="9"/>
      <c r="OK9" s="9"/>
      <c r="OL9" s="9"/>
      <c r="OM9" s="9"/>
      <c r="ON9" s="9"/>
      <c r="OO9" s="9"/>
      <c r="OP9" s="9"/>
      <c r="OQ9" s="9"/>
      <c r="OR9" s="9"/>
      <c r="OS9" s="9"/>
      <c r="OT9" s="9"/>
      <c r="OU9" s="9"/>
      <c r="OV9" s="9"/>
      <c r="OW9" s="9"/>
      <c r="OX9" s="9"/>
      <c r="OY9" s="9"/>
      <c r="OZ9" s="9"/>
      <c r="PA9" s="9"/>
      <c r="PB9" s="9"/>
      <c r="PC9" s="9"/>
      <c r="PD9" s="9"/>
      <c r="PE9" s="9"/>
      <c r="PF9" s="9"/>
      <c r="PG9" s="9"/>
      <c r="PH9" s="9"/>
      <c r="PI9" s="9"/>
      <c r="PJ9" s="9"/>
      <c r="PK9" s="9"/>
      <c r="PL9" s="9"/>
      <c r="PM9" s="9"/>
      <c r="PN9" s="9"/>
      <c r="PO9" s="9"/>
      <c r="PP9" s="9"/>
      <c r="PQ9" s="9"/>
      <c r="PR9" s="9"/>
      <c r="PS9" s="9"/>
      <c r="PT9" s="9"/>
      <c r="PU9" s="9"/>
      <c r="PV9" s="9"/>
      <c r="PW9" s="9"/>
      <c r="PX9" s="9"/>
      <c r="PY9" s="9"/>
      <c r="PZ9" s="9"/>
      <c r="QA9" s="9"/>
      <c r="QB9" s="9"/>
      <c r="QC9" s="9"/>
      <c r="QD9" s="9"/>
      <c r="QE9" s="9"/>
      <c r="QF9" s="9"/>
      <c r="QG9" s="9"/>
      <c r="QH9" s="9"/>
      <c r="QI9" s="9"/>
      <c r="QJ9" s="9"/>
      <c r="QK9" s="9"/>
      <c r="QL9" s="9"/>
      <c r="QM9" s="9"/>
      <c r="QN9" s="9"/>
      <c r="QO9" s="9"/>
      <c r="QP9" s="9"/>
      <c r="QQ9" s="9"/>
      <c r="QR9" s="9"/>
      <c r="QS9" s="9"/>
      <c r="QT9" s="9"/>
      <c r="QU9" s="9"/>
      <c r="QV9" s="9"/>
      <c r="QW9" s="9"/>
      <c r="QX9" s="9"/>
      <c r="QY9" s="9"/>
      <c r="QZ9" s="9"/>
      <c r="RA9" s="9"/>
      <c r="RB9" s="9"/>
      <c r="RC9" s="9"/>
      <c r="RD9" s="9"/>
      <c r="RE9" s="9"/>
      <c r="RF9" s="9"/>
      <c r="RG9" s="9"/>
      <c r="RH9" s="9"/>
      <c r="RI9" s="9"/>
      <c r="RJ9" s="9"/>
      <c r="RK9" s="9"/>
      <c r="RL9" s="9"/>
      <c r="RM9" s="9"/>
      <c r="RN9" s="9"/>
      <c r="RO9" s="9"/>
      <c r="RP9" s="9"/>
      <c r="RQ9" s="9"/>
      <c r="RR9" s="9"/>
      <c r="RS9" s="9"/>
      <c r="RT9" s="9"/>
      <c r="RU9" s="9"/>
      <c r="RV9" s="9"/>
      <c r="RW9" s="9"/>
      <c r="RX9" s="9"/>
      <c r="RY9" s="9"/>
      <c r="RZ9" s="9"/>
      <c r="SA9" s="9"/>
      <c r="SB9" s="9"/>
      <c r="SC9" s="9"/>
      <c r="SD9" s="9"/>
      <c r="SE9" s="9"/>
      <c r="SF9" s="9"/>
      <c r="SG9" s="9"/>
      <c r="SH9" s="9"/>
      <c r="SI9" s="9"/>
      <c r="SJ9" s="9"/>
      <c r="SK9" s="9"/>
      <c r="SL9" s="9"/>
      <c r="SM9" s="9"/>
      <c r="SN9" s="9"/>
      <c r="SO9" s="9"/>
      <c r="SP9" s="9"/>
      <c r="SQ9" s="9"/>
      <c r="SR9" s="9"/>
      <c r="SS9" s="9"/>
      <c r="ST9" s="9"/>
      <c r="SU9" s="9"/>
      <c r="SV9" s="9"/>
      <c r="SW9" s="9"/>
      <c r="SX9" s="9"/>
      <c r="SY9" s="9"/>
      <c r="SZ9" s="9"/>
      <c r="TA9" s="9"/>
      <c r="TB9" s="9"/>
      <c r="TC9" s="9"/>
      <c r="TD9" s="9"/>
      <c r="TE9" s="9"/>
      <c r="TF9" s="9"/>
      <c r="TG9" s="9"/>
      <c r="TH9" s="9"/>
      <c r="TI9" s="9"/>
      <c r="TJ9" s="9"/>
      <c r="TK9" s="9"/>
      <c r="TL9" s="9"/>
      <c r="TM9" s="9"/>
      <c r="TN9" s="9"/>
      <c r="TO9" s="9"/>
      <c r="TP9" s="9"/>
      <c r="TQ9" s="9"/>
      <c r="TR9" s="9"/>
      <c r="TS9" s="9"/>
      <c r="TT9" s="9"/>
      <c r="TU9" s="9"/>
      <c r="TV9" s="9"/>
      <c r="TW9" s="9"/>
      <c r="TX9" s="9"/>
      <c r="TY9" s="9"/>
      <c r="TZ9" s="9"/>
      <c r="UA9" s="9"/>
      <c r="UB9" s="9"/>
      <c r="UC9" s="9"/>
      <c r="UD9" s="9"/>
      <c r="UE9" s="9"/>
      <c r="UF9" s="9"/>
      <c r="UG9" s="9"/>
      <c r="UH9" s="9"/>
      <c r="UI9" s="9"/>
      <c r="UJ9" s="9"/>
      <c r="UK9" s="9"/>
      <c r="UL9" s="9"/>
      <c r="UM9" s="9"/>
      <c r="UN9" s="9"/>
      <c r="UO9" s="9"/>
      <c r="UP9" s="9"/>
      <c r="UQ9" s="9"/>
      <c r="UR9" s="9"/>
      <c r="US9" s="9"/>
      <c r="UT9" s="9"/>
      <c r="UU9" s="9"/>
      <c r="UV9" s="9"/>
      <c r="UW9" s="9"/>
      <c r="UX9" s="9"/>
      <c r="UY9" s="9"/>
      <c r="UZ9" s="9"/>
      <c r="VA9" s="9"/>
      <c r="VB9" s="9"/>
      <c r="VC9" s="9"/>
      <c r="VD9" s="9"/>
      <c r="VE9" s="9"/>
      <c r="VF9" s="9"/>
      <c r="VG9" s="9"/>
      <c r="VH9" s="9"/>
      <c r="VI9" s="9"/>
      <c r="VJ9" s="9"/>
      <c r="VK9" s="9"/>
      <c r="VL9" s="9"/>
      <c r="VM9" s="9"/>
      <c r="VN9" s="9"/>
      <c r="VO9" s="9"/>
      <c r="VP9" s="9"/>
      <c r="VQ9" s="9"/>
      <c r="VR9" s="9"/>
      <c r="VS9" s="9"/>
      <c r="VT9" s="9"/>
      <c r="VU9" s="9"/>
      <c r="VV9" s="9"/>
      <c r="VW9" s="9"/>
      <c r="VX9" s="9"/>
      <c r="VY9" s="9"/>
      <c r="VZ9" s="9"/>
      <c r="WA9" s="9"/>
      <c r="WB9" s="9"/>
      <c r="WC9" s="9"/>
      <c r="WD9" s="9"/>
      <c r="WE9" s="9"/>
      <c r="WF9" s="9"/>
      <c r="WG9" s="9"/>
      <c r="WH9" s="9"/>
      <c r="WI9" s="9"/>
      <c r="WJ9" s="9"/>
      <c r="WK9" s="9"/>
      <c r="WL9" s="9"/>
      <c r="WM9" s="9"/>
      <c r="WN9" s="9"/>
      <c r="WO9" s="9"/>
      <c r="WP9" s="9"/>
      <c r="WQ9" s="9"/>
      <c r="WR9" s="9"/>
      <c r="WS9" s="9"/>
      <c r="WT9" s="9"/>
      <c r="WU9" s="9"/>
      <c r="WV9" s="9"/>
      <c r="WW9" s="9"/>
      <c r="WX9" s="9"/>
      <c r="WY9" s="9"/>
      <c r="WZ9" s="9"/>
      <c r="XA9" s="9"/>
      <c r="XB9" s="9"/>
      <c r="XC9" s="9"/>
      <c r="XD9" s="9"/>
      <c r="XE9" s="9"/>
      <c r="XF9" s="9"/>
      <c r="XG9" s="9"/>
      <c r="XH9" s="9"/>
      <c r="XI9" s="9"/>
      <c r="XJ9" s="9"/>
      <c r="XK9" s="9"/>
      <c r="XL9" s="9"/>
      <c r="XM9" s="9"/>
      <c r="XN9" s="9"/>
      <c r="XO9" s="9"/>
      <c r="XP9" s="9"/>
      <c r="XQ9" s="9"/>
      <c r="XR9" s="9"/>
      <c r="XS9" s="9"/>
      <c r="XT9" s="9"/>
      <c r="XU9" s="9"/>
      <c r="XV9" s="9"/>
      <c r="XW9" s="9"/>
      <c r="XX9" s="9"/>
      <c r="XY9" s="9"/>
      <c r="XZ9" s="9"/>
      <c r="YA9" s="9"/>
      <c r="YB9" s="9"/>
      <c r="YC9" s="9"/>
      <c r="YD9" s="9"/>
      <c r="YE9" s="9"/>
      <c r="YF9" s="9"/>
      <c r="YG9" s="9"/>
      <c r="YH9" s="9"/>
      <c r="YI9" s="9"/>
      <c r="YJ9" s="9"/>
      <c r="YK9" s="9"/>
      <c r="YL9" s="9"/>
      <c r="YM9" s="9"/>
      <c r="YN9" s="9"/>
      <c r="YO9" s="9"/>
      <c r="YP9" s="9"/>
      <c r="YQ9" s="9"/>
      <c r="YR9" s="9"/>
      <c r="YS9" s="9"/>
      <c r="YT9" s="9"/>
      <c r="YU9" s="9"/>
      <c r="YV9" s="9"/>
      <c r="YW9" s="9"/>
      <c r="YX9" s="9"/>
      <c r="YY9" s="9"/>
      <c r="YZ9" s="9"/>
      <c r="ZA9" s="9"/>
      <c r="ZB9" s="9"/>
      <c r="ZC9" s="9"/>
      <c r="ZD9" s="9"/>
      <c r="ZE9" s="9"/>
      <c r="ZF9" s="9"/>
      <c r="ZG9" s="9"/>
      <c r="ZH9" s="9"/>
      <c r="ZI9" s="9"/>
      <c r="ZJ9" s="9"/>
      <c r="ZK9" s="9"/>
      <c r="ZL9" s="9"/>
      <c r="ZM9" s="9"/>
      <c r="ZN9" s="9"/>
      <c r="ZO9" s="9"/>
      <c r="ZP9" s="9"/>
      <c r="ZQ9" s="9"/>
      <c r="ZR9" s="9"/>
      <c r="ZS9" s="9"/>
      <c r="ZT9" s="9"/>
      <c r="ZU9" s="9"/>
      <c r="ZV9" s="9"/>
      <c r="ZW9" s="9"/>
      <c r="ZX9" s="9"/>
      <c r="ZY9" s="9"/>
      <c r="ZZ9" s="9"/>
      <c r="AAA9" s="9"/>
      <c r="AAB9" s="9"/>
      <c r="AAC9" s="9"/>
      <c r="AAD9" s="9"/>
      <c r="AAE9" s="9"/>
      <c r="AAF9" s="9"/>
      <c r="AAG9" s="9"/>
      <c r="AAH9" s="9"/>
      <c r="AAI9" s="9"/>
      <c r="AAJ9" s="9"/>
      <c r="AAK9" s="9"/>
      <c r="AAL9" s="9"/>
      <c r="AAM9" s="9"/>
      <c r="AAN9" s="9"/>
      <c r="AAO9" s="9"/>
      <c r="AAP9" s="9"/>
      <c r="AAQ9" s="9"/>
      <c r="AAR9" s="9"/>
      <c r="AAS9" s="9"/>
      <c r="AAT9" s="9"/>
      <c r="AAU9" s="9"/>
      <c r="AAV9" s="9"/>
      <c r="AAW9" s="9"/>
      <c r="AAX9" s="9"/>
      <c r="AAY9" s="9"/>
      <c r="AAZ9" s="9"/>
      <c r="ABA9" s="9"/>
      <c r="ABB9" s="9"/>
      <c r="ABC9" s="9"/>
      <c r="ABD9" s="9"/>
      <c r="ABE9" s="9"/>
      <c r="ABF9" s="9"/>
      <c r="ABG9" s="9"/>
      <c r="ABH9" s="9"/>
      <c r="ABI9" s="9"/>
      <c r="ABJ9" s="9"/>
      <c r="ABK9" s="9"/>
      <c r="ABL9" s="9"/>
      <c r="ABM9" s="9"/>
      <c r="ABN9" s="9"/>
      <c r="ABO9" s="9"/>
      <c r="ABP9" s="9"/>
      <c r="ABQ9" s="9"/>
      <c r="ABR9" s="9"/>
      <c r="ABS9" s="9"/>
      <c r="ABT9" s="9"/>
      <c r="ABU9" s="9"/>
      <c r="ABV9" s="9"/>
      <c r="ABW9" s="9"/>
      <c r="ABX9" s="9"/>
      <c r="ABY9" s="9"/>
      <c r="ABZ9" s="9"/>
      <c r="ACA9" s="9"/>
      <c r="ACB9" s="9"/>
      <c r="ACC9" s="9"/>
      <c r="ACD9" s="9"/>
      <c r="ACE9" s="9"/>
      <c r="ACF9" s="9"/>
      <c r="ACG9" s="9"/>
      <c r="ACH9" s="9"/>
      <c r="ACI9" s="9"/>
      <c r="ACJ9" s="9"/>
      <c r="ACK9" s="9"/>
      <c r="ACL9" s="9"/>
      <c r="ACM9" s="9"/>
      <c r="ACN9" s="9"/>
      <c r="ACO9" s="9"/>
      <c r="ACP9" s="9"/>
      <c r="ACQ9" s="9"/>
      <c r="ACR9" s="9"/>
      <c r="ACS9" s="9"/>
      <c r="ACT9" s="9"/>
      <c r="ACU9" s="9"/>
      <c r="ACV9" s="9"/>
      <c r="ACW9" s="9"/>
      <c r="ACX9" s="9"/>
      <c r="ACY9" s="9"/>
      <c r="ACZ9" s="9"/>
      <c r="ADA9" s="9"/>
      <c r="ADB9" s="9"/>
      <c r="ADC9" s="9"/>
      <c r="ADD9" s="9"/>
      <c r="ADE9" s="9"/>
      <c r="ADF9" s="9"/>
      <c r="ADG9" s="9"/>
      <c r="ADH9" s="9"/>
      <c r="ADI9" s="9"/>
      <c r="ADJ9" s="9"/>
      <c r="ADK9" s="9"/>
      <c r="ADL9" s="9"/>
      <c r="ADM9" s="9"/>
      <c r="ADN9" s="9"/>
      <c r="ADO9" s="9"/>
      <c r="ADP9" s="9"/>
      <c r="ADQ9" s="9"/>
      <c r="ADR9" s="9"/>
      <c r="ADS9" s="9"/>
      <c r="ADT9" s="9"/>
      <c r="ADU9" s="9"/>
      <c r="ADV9" s="9"/>
      <c r="ADW9" s="9"/>
      <c r="ADX9" s="9"/>
      <c r="ADY9" s="9"/>
      <c r="ADZ9" s="9"/>
      <c r="AEA9" s="9"/>
      <c r="AEB9" s="9"/>
      <c r="AEC9" s="9"/>
      <c r="AED9" s="9"/>
      <c r="AEE9" s="9"/>
      <c r="AEF9" s="9"/>
      <c r="AEG9" s="9"/>
      <c r="AEH9" s="9"/>
      <c r="AEI9" s="9"/>
      <c r="AEJ9" s="9"/>
      <c r="AEK9" s="9"/>
      <c r="AEL9" s="9"/>
      <c r="AEM9" s="9"/>
      <c r="AEN9" s="9"/>
      <c r="AEO9" s="9"/>
      <c r="AEP9" s="9"/>
      <c r="AEQ9" s="9"/>
      <c r="AER9" s="9"/>
      <c r="AES9" s="9"/>
      <c r="AET9" s="9"/>
      <c r="AEU9" s="9"/>
      <c r="AEV9" s="9"/>
      <c r="AEW9" s="9"/>
      <c r="AEX9" s="9"/>
      <c r="AEY9" s="9"/>
      <c r="AEZ9" s="9"/>
      <c r="AFA9" s="9"/>
      <c r="AFB9" s="9"/>
      <c r="AFC9" s="9"/>
      <c r="AFD9" s="9"/>
      <c r="AFE9" s="9"/>
      <c r="AFF9" s="9"/>
      <c r="AFG9" s="9"/>
      <c r="AFH9" s="9"/>
      <c r="AFI9" s="9"/>
      <c r="AFJ9" s="9"/>
      <c r="AFK9" s="9"/>
      <c r="AFL9" s="9"/>
      <c r="AFM9" s="9"/>
      <c r="AFN9" s="9"/>
      <c r="AFO9" s="9"/>
      <c r="AFP9" s="9"/>
      <c r="AFQ9" s="9"/>
      <c r="AFR9" s="9"/>
      <c r="AFS9" s="9"/>
      <c r="AFT9" s="9"/>
      <c r="AFU9" s="9"/>
      <c r="AFV9" s="9"/>
      <c r="AFW9" s="9"/>
      <c r="AFX9" s="9"/>
      <c r="AFY9" s="9"/>
      <c r="AFZ9" s="9"/>
      <c r="AGA9" s="9"/>
      <c r="AGB9" s="9"/>
      <c r="AGC9" s="9"/>
      <c r="AGD9" s="9"/>
      <c r="AGE9" s="9"/>
      <c r="AGF9" s="9"/>
      <c r="AGG9" s="9"/>
      <c r="AGH9" s="9"/>
      <c r="AGI9" s="9"/>
      <c r="AGJ9" s="9"/>
      <c r="AGK9" s="9"/>
      <c r="AGL9" s="9"/>
      <c r="AGM9" s="9"/>
      <c r="AGN9" s="9"/>
      <c r="AGO9" s="9"/>
      <c r="AGP9" s="9"/>
      <c r="AGQ9" s="9"/>
      <c r="AGR9" s="9"/>
      <c r="AGS9" s="9"/>
      <c r="AGT9" s="9"/>
      <c r="AGU9" s="9"/>
      <c r="AGV9" s="9"/>
      <c r="AGW9" s="9"/>
      <c r="AGX9" s="9"/>
      <c r="AGY9" s="9"/>
      <c r="AGZ9" s="9"/>
      <c r="AHA9" s="9"/>
      <c r="AHB9" s="9"/>
      <c r="AHC9" s="9"/>
      <c r="AHD9" s="9"/>
      <c r="AHE9" s="9"/>
      <c r="AHF9" s="9"/>
      <c r="AHG9" s="9"/>
      <c r="AHH9" s="9"/>
      <c r="AHI9" s="9"/>
      <c r="AHJ9" s="9"/>
      <c r="AHK9" s="9"/>
      <c r="AHL9" s="9"/>
      <c r="AHM9" s="9"/>
      <c r="AHN9" s="9"/>
      <c r="AHO9" s="9"/>
      <c r="AHP9" s="9"/>
      <c r="AHQ9" s="9"/>
      <c r="AHR9" s="9"/>
      <c r="AHS9" s="9"/>
      <c r="AHT9" s="9"/>
      <c r="AHU9" s="9"/>
      <c r="AHV9" s="9"/>
      <c r="AHW9" s="9"/>
      <c r="AHX9" s="9"/>
      <c r="AHY9" s="9"/>
      <c r="AHZ9" s="9"/>
      <c r="AIA9" s="9"/>
      <c r="AIB9" s="9"/>
      <c r="AIC9" s="9"/>
      <c r="AID9" s="9"/>
      <c r="AIE9" s="9"/>
      <c r="AIF9" s="9"/>
      <c r="AIG9" s="9"/>
      <c r="AIH9" s="9"/>
      <c r="AII9" s="9"/>
      <c r="AIJ9" s="9"/>
      <c r="AIK9" s="9"/>
      <c r="AIL9" s="9"/>
      <c r="AIM9" s="9"/>
      <c r="AIN9" s="9"/>
      <c r="AIO9" s="9"/>
      <c r="AIP9" s="9"/>
      <c r="AIQ9" s="9"/>
      <c r="AIR9" s="9"/>
      <c r="AIS9" s="9"/>
      <c r="AIT9" s="9"/>
      <c r="AIU9" s="9"/>
      <c r="AIV9" s="9"/>
      <c r="AIW9" s="9"/>
      <c r="AIX9" s="9"/>
      <c r="AIY9" s="9"/>
      <c r="AIZ9" s="9"/>
      <c r="AJA9" s="9"/>
      <c r="AJB9" s="9"/>
      <c r="AJC9" s="9"/>
      <c r="AJD9" s="9"/>
      <c r="AJE9" s="9"/>
      <c r="AJF9" s="9"/>
      <c r="AJG9" s="9"/>
      <c r="AJH9" s="9"/>
      <c r="AJI9" s="9"/>
      <c r="AJJ9" s="9"/>
      <c r="AJK9" s="9"/>
      <c r="AJL9" s="9"/>
      <c r="AJM9" s="9"/>
      <c r="AJN9" s="9"/>
      <c r="AJO9" s="9"/>
      <c r="AJP9" s="9"/>
      <c r="AJQ9" s="9"/>
      <c r="AJR9" s="9"/>
      <c r="AJS9" s="9"/>
      <c r="AJT9" s="9"/>
      <c r="AJU9" s="9"/>
      <c r="AJV9" s="9"/>
      <c r="AJW9" s="9"/>
      <c r="AJX9" s="9"/>
      <c r="AJY9" s="9"/>
      <c r="AJZ9" s="9"/>
      <c r="AKA9" s="9"/>
      <c r="AKB9" s="9"/>
      <c r="AKC9" s="9"/>
      <c r="AKD9" s="9"/>
      <c r="AKE9" s="9"/>
      <c r="AKF9" s="9"/>
      <c r="AKG9" s="9"/>
      <c r="AKH9" s="9"/>
      <c r="AKI9" s="9"/>
      <c r="AKJ9" s="9"/>
      <c r="AKK9" s="9"/>
      <c r="AKL9" s="9"/>
      <c r="AKM9" s="9"/>
      <c r="AKN9" s="9"/>
      <c r="AKO9" s="9"/>
      <c r="AKP9" s="9"/>
      <c r="AKQ9" s="9"/>
      <c r="AKR9" s="9"/>
      <c r="AKS9" s="9"/>
      <c r="AKT9" s="9"/>
      <c r="AKU9" s="9"/>
      <c r="AKV9" s="9"/>
      <c r="AKW9" s="9"/>
      <c r="AKX9" s="9"/>
      <c r="AKY9" s="9"/>
      <c r="AKZ9" s="9"/>
      <c r="ALA9" s="9"/>
      <c r="ALB9" s="9"/>
      <c r="ALC9" s="9"/>
      <c r="ALD9" s="9"/>
      <c r="ALE9" s="9"/>
      <c r="ALF9" s="9"/>
      <c r="ALG9" s="9"/>
      <c r="ALH9" s="9"/>
      <c r="ALI9" s="9"/>
      <c r="ALJ9" s="9"/>
      <c r="ALK9" s="9"/>
      <c r="ALL9" s="9"/>
      <c r="ALM9" s="9"/>
      <c r="ALN9" s="9"/>
      <c r="ALO9" s="9"/>
      <c r="ALP9" s="9"/>
      <c r="ALQ9" s="9"/>
      <c r="ALR9" s="9"/>
      <c r="ALS9" s="9"/>
      <c r="ALT9" s="9"/>
      <c r="ALU9" s="9"/>
      <c r="ALV9" s="9"/>
      <c r="ALW9" s="9"/>
      <c r="ALX9" s="9"/>
      <c r="ALY9" s="9"/>
      <c r="ALZ9" s="9"/>
      <c r="AMA9" s="9"/>
      <c r="AMB9" s="9"/>
      <c r="AMC9" s="9"/>
      <c r="AMD9" s="9"/>
      <c r="AME9" s="9"/>
      <c r="AMF9" s="9"/>
      <c r="AMG9" s="9"/>
      <c r="AMH9" s="9"/>
      <c r="AMI9" s="9"/>
      <c r="AMJ9" s="9"/>
      <c r="AMK9" s="9"/>
      <c r="AML9" s="9"/>
      <c r="AMM9" s="9"/>
      <c r="AMN9" s="9"/>
      <c r="AMO9" s="9"/>
      <c r="AMP9" s="9"/>
      <c r="AMQ9" s="9"/>
      <c r="AMR9" s="9"/>
      <c r="AMS9" s="9"/>
      <c r="AMT9" s="9"/>
      <c r="AMU9" s="9"/>
      <c r="AMV9" s="9"/>
      <c r="AMW9" s="9"/>
      <c r="AMX9" s="9"/>
      <c r="AMY9" s="9"/>
      <c r="AMZ9" s="9"/>
      <c r="ANA9" s="9"/>
      <c r="ANB9" s="9"/>
      <c r="ANC9" s="9"/>
      <c r="AND9" s="9"/>
      <c r="ANE9" s="9"/>
      <c r="ANF9" s="9"/>
      <c r="ANG9" s="9"/>
      <c r="ANH9" s="9"/>
      <c r="ANI9" s="9"/>
      <c r="ANJ9" s="9"/>
      <c r="ANK9" s="9"/>
      <c r="ANL9" s="9"/>
      <c r="ANM9" s="9"/>
      <c r="ANN9" s="9"/>
      <c r="ANO9" s="9"/>
      <c r="ANP9" s="9"/>
      <c r="ANQ9" s="9"/>
      <c r="ANR9" s="9"/>
      <c r="ANS9" s="9"/>
      <c r="ANT9" s="9"/>
      <c r="ANU9" s="9"/>
      <c r="ANV9" s="9"/>
      <c r="ANW9" s="9"/>
      <c r="ANX9" s="9"/>
      <c r="ANY9" s="9"/>
      <c r="ANZ9" s="9"/>
      <c r="AOA9" s="9"/>
      <c r="AOB9" s="9"/>
      <c r="AOC9" s="9"/>
      <c r="AOD9" s="9"/>
      <c r="AOE9" s="9"/>
      <c r="AOF9" s="9"/>
      <c r="AOG9" s="9"/>
      <c r="AOH9" s="9"/>
      <c r="AOI9" s="9"/>
      <c r="AOJ9" s="9"/>
      <c r="AOK9" s="9"/>
      <c r="AOL9" s="9"/>
      <c r="AOM9" s="9"/>
      <c r="AON9" s="9"/>
      <c r="AOO9" s="9"/>
      <c r="AOP9" s="9"/>
      <c r="AOQ9" s="9"/>
      <c r="AOR9" s="9"/>
      <c r="AOS9" s="9"/>
      <c r="AOT9" s="9"/>
      <c r="AOU9" s="9"/>
      <c r="AOV9" s="9"/>
      <c r="AOW9" s="9"/>
      <c r="AOX9" s="9"/>
      <c r="AOY9" s="9"/>
      <c r="AOZ9" s="9"/>
      <c r="APA9" s="9"/>
      <c r="APB9" s="9"/>
      <c r="APC9" s="9"/>
      <c r="APD9" s="9"/>
      <c r="APE9" s="9"/>
      <c r="APF9" s="9"/>
      <c r="APG9" s="9"/>
      <c r="APH9" s="9"/>
      <c r="API9" s="9"/>
      <c r="APJ9" s="9"/>
      <c r="APK9" s="9"/>
      <c r="APL9" s="9"/>
      <c r="APM9" s="9"/>
      <c r="APN9" s="9"/>
      <c r="APO9" s="9"/>
      <c r="APP9" s="9"/>
      <c r="APQ9" s="9"/>
      <c r="APR9" s="9"/>
      <c r="APS9" s="9"/>
      <c r="APT9" s="9"/>
      <c r="APU9" s="9"/>
      <c r="APV9" s="9"/>
      <c r="APW9" s="9"/>
      <c r="APX9" s="9"/>
      <c r="APY9" s="9"/>
      <c r="APZ9" s="9"/>
      <c r="AQA9" s="9"/>
      <c r="AQB9" s="9"/>
      <c r="AQC9" s="9"/>
      <c r="AQD9" s="9"/>
      <c r="AQE9" s="9"/>
      <c r="AQF9" s="9"/>
      <c r="AQG9" s="9"/>
      <c r="AQH9" s="9"/>
      <c r="AQI9" s="9"/>
      <c r="AQJ9" s="9"/>
      <c r="AQK9" s="9"/>
      <c r="AQL9" s="9"/>
      <c r="AQM9" s="9"/>
      <c r="AQN9" s="9"/>
      <c r="AQO9" s="9"/>
      <c r="AQP9" s="9"/>
      <c r="AQQ9" s="9"/>
      <c r="AQR9" s="9"/>
      <c r="AQS9" s="9"/>
      <c r="AQT9" s="9"/>
      <c r="AQU9" s="9"/>
      <c r="AQV9" s="9"/>
      <c r="AQW9" s="9"/>
      <c r="AQX9" s="9"/>
      <c r="AQY9" s="9"/>
      <c r="AQZ9" s="9"/>
      <c r="ARA9" s="9"/>
      <c r="ARB9" s="9"/>
      <c r="ARC9" s="9"/>
      <c r="ARD9" s="9"/>
      <c r="ARE9" s="9"/>
      <c r="ARF9" s="9"/>
      <c r="ARG9" s="9"/>
      <c r="ARH9" s="9"/>
      <c r="ARI9" s="9"/>
      <c r="ARJ9" s="9"/>
      <c r="ARK9" s="9"/>
      <c r="ARL9" s="9"/>
      <c r="ARM9" s="9"/>
      <c r="ARN9" s="9"/>
      <c r="ARO9" s="9"/>
      <c r="ARP9" s="9"/>
      <c r="ARQ9" s="9"/>
      <c r="ARR9" s="9"/>
      <c r="ARS9" s="9"/>
      <c r="ART9" s="9"/>
      <c r="ARU9" s="9"/>
      <c r="ARV9" s="9"/>
      <c r="ARW9" s="9"/>
      <c r="ARX9" s="9"/>
      <c r="ARY9" s="9"/>
      <c r="ARZ9" s="9"/>
      <c r="ASA9" s="9"/>
      <c r="ASB9" s="9"/>
      <c r="ASC9" s="9"/>
      <c r="ASD9" s="9"/>
      <c r="ASE9" s="9"/>
      <c r="ASF9" s="9"/>
      <c r="ASG9" s="9"/>
      <c r="ASH9" s="9"/>
      <c r="ASI9" s="9"/>
      <c r="ASJ9" s="9"/>
      <c r="ASK9" s="9"/>
      <c r="ASL9" s="9"/>
      <c r="ASM9" s="9"/>
      <c r="ASN9" s="9"/>
      <c r="ASO9" s="9"/>
      <c r="ASP9" s="9"/>
      <c r="ASQ9" s="9"/>
      <c r="ASR9" s="9"/>
      <c r="ASS9" s="9"/>
      <c r="AST9" s="9"/>
      <c r="ASU9" s="9"/>
      <c r="ASV9" s="9"/>
      <c r="ASW9" s="9"/>
      <c r="ASX9" s="9"/>
      <c r="ASY9" s="9"/>
      <c r="ASZ9" s="9"/>
      <c r="ATA9" s="9"/>
      <c r="ATB9" s="9"/>
      <c r="ATC9" s="9"/>
      <c r="ATD9" s="9"/>
      <c r="ATE9" s="9"/>
      <c r="ATF9" s="9"/>
      <c r="ATG9" s="9"/>
      <c r="ATH9" s="9"/>
      <c r="ATI9" s="9"/>
      <c r="ATJ9" s="9"/>
      <c r="ATK9" s="9"/>
      <c r="ATL9" s="9"/>
      <c r="ATM9" s="9"/>
      <c r="ATN9" s="9"/>
      <c r="ATO9" s="9"/>
      <c r="ATP9" s="9"/>
      <c r="ATQ9" s="9"/>
      <c r="ATR9" s="9"/>
      <c r="ATS9" s="9"/>
      <c r="ATT9" s="9"/>
      <c r="ATU9" s="9"/>
      <c r="ATV9" s="9"/>
      <c r="ATW9" s="9"/>
      <c r="ATX9" s="9"/>
      <c r="ATY9" s="9"/>
      <c r="ATZ9" s="9"/>
      <c r="AUA9" s="9"/>
      <c r="AUB9" s="9"/>
      <c r="AUC9" s="9"/>
      <c r="AUD9" s="9"/>
      <c r="AUE9" s="9"/>
      <c r="AUF9" s="9"/>
      <c r="AUG9" s="9"/>
      <c r="AUH9" s="9"/>
      <c r="AUI9" s="9"/>
      <c r="AUJ9" s="9"/>
      <c r="AUK9" s="9"/>
      <c r="AUL9" s="9"/>
      <c r="AUM9" s="9"/>
      <c r="AUN9" s="9"/>
      <c r="AUO9" s="9"/>
      <c r="AUP9" s="9"/>
      <c r="AUQ9" s="9"/>
      <c r="AUR9" s="9"/>
      <c r="AUS9" s="9"/>
      <c r="AUT9" s="9"/>
      <c r="AUU9" s="9"/>
      <c r="AUV9" s="9"/>
      <c r="AUW9" s="9"/>
      <c r="AUX9" s="9"/>
      <c r="AUY9" s="9"/>
      <c r="AUZ9" s="9"/>
      <c r="AVA9" s="9"/>
      <c r="AVB9" s="9"/>
      <c r="AVC9" s="9"/>
      <c r="AVD9" s="9"/>
      <c r="AVE9" s="9"/>
      <c r="AVF9" s="9"/>
      <c r="AVG9" s="9"/>
      <c r="AVH9" s="9"/>
      <c r="AVI9" s="9"/>
      <c r="AVJ9" s="9"/>
      <c r="AVK9" s="9"/>
      <c r="AVL9" s="9"/>
      <c r="AVM9" s="9"/>
      <c r="AVN9" s="9"/>
      <c r="AVO9" s="9"/>
      <c r="AVP9" s="9"/>
      <c r="AVQ9" s="9"/>
      <c r="AVR9" s="9"/>
      <c r="AVS9" s="9"/>
      <c r="AVT9" s="9"/>
      <c r="AVU9" s="9"/>
      <c r="AVV9" s="9"/>
      <c r="AVW9" s="9"/>
      <c r="AVX9" s="9"/>
      <c r="AVY9" s="9"/>
      <c r="AVZ9" s="9"/>
      <c r="AWA9" s="9"/>
      <c r="AWB9" s="9"/>
      <c r="AWC9" s="9"/>
      <c r="AWD9" s="9"/>
      <c r="AWE9" s="9"/>
      <c r="AWF9" s="9"/>
      <c r="AWG9" s="9"/>
      <c r="AWH9" s="9"/>
      <c r="AWI9" s="9"/>
      <c r="AWJ9" s="9"/>
      <c r="AWK9" s="9"/>
      <c r="AWL9" s="9"/>
      <c r="AWM9" s="9"/>
      <c r="AWN9" s="9"/>
      <c r="AWO9" s="9"/>
      <c r="AWP9" s="9"/>
      <c r="AWQ9" s="9"/>
      <c r="AWR9" s="9"/>
      <c r="AWS9" s="9"/>
      <c r="AWT9" s="9"/>
      <c r="AWU9" s="9"/>
      <c r="AWV9" s="9"/>
      <c r="AWW9" s="9"/>
      <c r="AWX9" s="9"/>
      <c r="AWY9" s="9"/>
      <c r="AWZ9" s="9"/>
      <c r="AXA9" s="9"/>
      <c r="AXB9" s="9"/>
      <c r="AXC9" s="9"/>
      <c r="AXD9" s="9"/>
      <c r="AXE9" s="9"/>
      <c r="AXF9" s="9"/>
      <c r="AXG9" s="9"/>
      <c r="AXH9" s="9"/>
      <c r="AXI9" s="9"/>
      <c r="AXJ9" s="9"/>
      <c r="AXK9" s="9"/>
      <c r="AXL9" s="9"/>
      <c r="AXM9" s="9"/>
      <c r="AXN9" s="9"/>
      <c r="AXO9" s="9"/>
      <c r="AXP9" s="9"/>
      <c r="AXQ9" s="9"/>
      <c r="AXR9" s="9"/>
      <c r="AXS9" s="9"/>
      <c r="AXT9" s="9"/>
      <c r="AXU9" s="9"/>
      <c r="AXV9" s="9"/>
      <c r="AXW9" s="9"/>
      <c r="AXX9" s="9"/>
      <c r="AXY9" s="9"/>
      <c r="AXZ9" s="9"/>
      <c r="AYA9" s="9"/>
      <c r="AYB9" s="9"/>
      <c r="AYC9" s="9"/>
      <c r="AYD9" s="9"/>
      <c r="AYE9" s="9"/>
      <c r="AYF9" s="9"/>
      <c r="AYG9" s="9"/>
      <c r="AYH9" s="9"/>
      <c r="AYI9" s="9"/>
      <c r="AYJ9" s="9"/>
      <c r="AYK9" s="9"/>
      <c r="AYL9" s="9"/>
      <c r="AYM9" s="9"/>
      <c r="AYN9" s="9"/>
      <c r="AYO9" s="9"/>
      <c r="AYP9" s="9"/>
      <c r="AYQ9" s="9"/>
      <c r="AYR9" s="9"/>
      <c r="AYS9" s="9"/>
      <c r="AYT9" s="9"/>
      <c r="AYU9" s="9"/>
      <c r="AYV9" s="9"/>
      <c r="AYW9" s="9"/>
      <c r="AYX9" s="9"/>
      <c r="AYY9" s="9"/>
      <c r="AYZ9" s="9"/>
      <c r="AZA9" s="9"/>
      <c r="AZB9" s="9"/>
      <c r="AZC9" s="9"/>
      <c r="AZD9" s="9"/>
      <c r="AZE9" s="9"/>
      <c r="AZF9" s="9"/>
      <c r="AZG9" s="9"/>
      <c r="AZH9" s="9"/>
      <c r="AZI9" s="9"/>
      <c r="AZJ9" s="9"/>
      <c r="AZK9" s="9"/>
      <c r="AZL9" s="9"/>
      <c r="AZM9" s="9"/>
      <c r="AZN9" s="9"/>
      <c r="AZO9" s="9"/>
      <c r="AZP9" s="9"/>
      <c r="AZQ9" s="9"/>
      <c r="AZR9" s="9"/>
      <c r="AZS9" s="9"/>
      <c r="AZT9" s="9"/>
      <c r="AZU9" s="9"/>
      <c r="AZV9" s="9"/>
      <c r="AZW9" s="9"/>
      <c r="AZX9" s="9"/>
      <c r="AZY9" s="9"/>
      <c r="AZZ9" s="9"/>
      <c r="BAA9" s="9"/>
      <c r="BAB9" s="9"/>
      <c r="BAC9" s="9"/>
      <c r="BAD9" s="9"/>
      <c r="BAE9" s="9"/>
      <c r="BAF9" s="9"/>
      <c r="BAG9" s="9"/>
      <c r="BAH9" s="9"/>
      <c r="BAI9" s="9"/>
      <c r="BAJ9" s="9"/>
      <c r="BAK9" s="9"/>
      <c r="BAL9" s="9"/>
      <c r="BAM9" s="9"/>
      <c r="BAN9" s="9"/>
      <c r="BAO9" s="9"/>
      <c r="BAP9" s="9"/>
      <c r="BAQ9" s="9"/>
      <c r="BAR9" s="9"/>
      <c r="BAS9" s="9"/>
      <c r="BAT9" s="9"/>
      <c r="BAU9" s="9"/>
      <c r="BAV9" s="9"/>
      <c r="BAW9" s="9"/>
      <c r="BAX9" s="9"/>
      <c r="BAY9" s="9"/>
      <c r="BAZ9" s="9"/>
      <c r="BBA9" s="9"/>
      <c r="BBB9" s="9"/>
      <c r="BBC9" s="9"/>
      <c r="BBD9" s="9"/>
      <c r="BBE9" s="9"/>
      <c r="BBF9" s="9"/>
      <c r="BBG9" s="9"/>
      <c r="BBH9" s="9"/>
      <c r="BBI9" s="9"/>
      <c r="BBJ9" s="9"/>
      <c r="BBK9" s="9"/>
      <c r="BBL9" s="9"/>
      <c r="BBM9" s="9"/>
      <c r="BBN9" s="9"/>
      <c r="BBO9" s="9"/>
      <c r="BBP9" s="9"/>
      <c r="BBQ9" s="9"/>
      <c r="BBR9" s="9"/>
      <c r="BBS9" s="9"/>
      <c r="BBT9" s="9"/>
      <c r="BBU9" s="9"/>
      <c r="BBV9" s="9"/>
      <c r="BBW9" s="9"/>
      <c r="BBX9" s="9"/>
      <c r="BBY9" s="9"/>
      <c r="BBZ9" s="9"/>
      <c r="BCA9" s="9"/>
      <c r="BCB9" s="9"/>
      <c r="BCC9" s="9"/>
      <c r="BCD9" s="9"/>
      <c r="BCE9" s="9"/>
      <c r="BCF9" s="9"/>
      <c r="BCG9" s="9"/>
      <c r="BCH9" s="9"/>
      <c r="BCI9" s="9"/>
      <c r="BCJ9" s="9"/>
      <c r="BCK9" s="9"/>
      <c r="BCL9" s="9"/>
      <c r="BCM9" s="9"/>
      <c r="BCN9" s="9"/>
      <c r="BCO9" s="9"/>
      <c r="BCP9" s="9"/>
      <c r="BCQ9" s="9"/>
      <c r="BCR9" s="9"/>
      <c r="BCS9" s="9"/>
      <c r="BCT9" s="9"/>
      <c r="BCU9" s="9"/>
      <c r="BCV9" s="9"/>
      <c r="BCW9" s="9"/>
      <c r="BCX9" s="9"/>
      <c r="BCY9" s="9"/>
      <c r="BCZ9" s="9"/>
      <c r="BDA9" s="9"/>
      <c r="BDB9" s="9"/>
      <c r="BDC9" s="9"/>
      <c r="BDD9" s="9"/>
      <c r="BDE9" s="9"/>
      <c r="BDF9" s="9"/>
      <c r="BDG9" s="9"/>
      <c r="BDH9" s="9"/>
      <c r="BDI9" s="9"/>
      <c r="BDJ9" s="9"/>
      <c r="BDK9" s="9"/>
      <c r="BDL9" s="9"/>
      <c r="BDM9" s="9"/>
      <c r="BDN9" s="9"/>
      <c r="BDO9" s="9"/>
      <c r="BDP9" s="9"/>
      <c r="BDQ9" s="9"/>
      <c r="BDR9" s="9"/>
      <c r="BDS9" s="9"/>
      <c r="BDT9" s="9"/>
      <c r="BDU9" s="9"/>
      <c r="BDV9" s="9"/>
      <c r="BDW9" s="9"/>
      <c r="BDX9" s="9"/>
      <c r="BDY9" s="9"/>
      <c r="BDZ9" s="9"/>
      <c r="BEA9" s="9"/>
      <c r="BEB9" s="9"/>
      <c r="BEC9" s="9"/>
      <c r="BED9" s="9"/>
      <c r="BEE9" s="9"/>
      <c r="BEF9" s="9"/>
      <c r="BEG9" s="9"/>
      <c r="BEH9" s="9"/>
      <c r="BEI9" s="9"/>
      <c r="BEJ9" s="9"/>
      <c r="BEK9" s="9"/>
      <c r="BEL9" s="9"/>
      <c r="BEM9" s="9"/>
      <c r="BEN9" s="9"/>
      <c r="BEO9" s="9"/>
      <c r="BEP9" s="9"/>
      <c r="BEQ9" s="9"/>
      <c r="BER9" s="9"/>
      <c r="BES9" s="9"/>
      <c r="BET9" s="9"/>
      <c r="BEU9" s="9"/>
      <c r="BEV9" s="9"/>
      <c r="BEW9" s="9"/>
      <c r="BEX9" s="9"/>
      <c r="BEY9" s="9"/>
      <c r="BEZ9" s="9"/>
      <c r="BFA9" s="9"/>
      <c r="BFB9" s="9"/>
      <c r="BFC9" s="9"/>
      <c r="BFD9" s="9"/>
      <c r="BFE9" s="9"/>
      <c r="BFF9" s="9"/>
      <c r="BFG9" s="9"/>
      <c r="BFH9" s="9"/>
      <c r="BFI9" s="9"/>
      <c r="BFJ9" s="9"/>
      <c r="BFK9" s="9"/>
      <c r="BFL9" s="9"/>
      <c r="BFM9" s="9"/>
      <c r="BFN9" s="9"/>
      <c r="BFO9" s="9"/>
      <c r="BFP9" s="9"/>
      <c r="BFQ9" s="9"/>
      <c r="BFR9" s="9"/>
      <c r="BFS9" s="9"/>
      <c r="BFT9" s="9"/>
      <c r="BFU9" s="9"/>
      <c r="BFV9" s="9"/>
      <c r="BFW9" s="9"/>
      <c r="BFX9" s="9"/>
      <c r="BFY9" s="9"/>
      <c r="BFZ9" s="9"/>
      <c r="BGA9" s="9"/>
      <c r="BGB9" s="9"/>
      <c r="BGC9" s="9"/>
      <c r="BGD9" s="9"/>
      <c r="BGE9" s="9"/>
      <c r="BGF9" s="9"/>
      <c r="BGG9" s="9"/>
      <c r="BGH9" s="9"/>
      <c r="BGI9" s="9"/>
      <c r="BGJ9" s="9"/>
      <c r="BGK9" s="9"/>
      <c r="BGL9" s="9"/>
      <c r="BGM9" s="9"/>
      <c r="BGN9" s="9"/>
      <c r="BGO9" s="9"/>
      <c r="BGP9" s="9"/>
      <c r="BGQ9" s="9"/>
      <c r="BGR9" s="9"/>
      <c r="BGS9" s="9"/>
      <c r="BGT9" s="9"/>
      <c r="BGU9" s="9"/>
      <c r="BGV9" s="9"/>
      <c r="BGW9" s="9"/>
      <c r="BGX9" s="9"/>
      <c r="BGY9" s="9"/>
      <c r="BGZ9" s="9"/>
      <c r="BHA9" s="9"/>
      <c r="BHB9" s="9"/>
      <c r="BHC9" s="9"/>
      <c r="BHD9" s="9"/>
      <c r="BHE9" s="9"/>
      <c r="BHF9" s="9"/>
      <c r="BHG9" s="9"/>
      <c r="BHH9" s="9"/>
      <c r="BHI9" s="9"/>
      <c r="BHJ9" s="9"/>
      <c r="BHK9" s="9"/>
      <c r="BHL9" s="9"/>
      <c r="BHM9" s="9"/>
      <c r="BHN9" s="9"/>
      <c r="BHO9" s="9"/>
      <c r="BHP9" s="9"/>
      <c r="BHQ9" s="9"/>
      <c r="BHR9" s="9"/>
      <c r="BHS9" s="9"/>
      <c r="BHT9" s="9"/>
      <c r="BHU9" s="9"/>
      <c r="BHV9" s="9"/>
      <c r="BHW9" s="9"/>
      <c r="BHX9" s="9"/>
      <c r="BHY9" s="9"/>
      <c r="BHZ9" s="9"/>
      <c r="BIA9" s="9"/>
      <c r="BIB9" s="9"/>
      <c r="BIC9" s="9"/>
      <c r="BID9" s="9"/>
      <c r="BIE9" s="9"/>
      <c r="BIF9" s="9"/>
      <c r="BIG9" s="9"/>
      <c r="BIH9" s="9"/>
      <c r="BII9" s="9"/>
      <c r="BIJ9" s="9"/>
      <c r="BIK9" s="9"/>
      <c r="BIL9" s="9"/>
      <c r="BIM9" s="9"/>
      <c r="BIN9" s="9"/>
      <c r="BIO9" s="9"/>
      <c r="BIP9" s="9"/>
      <c r="BIQ9" s="9"/>
      <c r="BIR9" s="9"/>
      <c r="BIS9" s="9"/>
      <c r="BIT9" s="9"/>
      <c r="BIU9" s="9"/>
      <c r="BIV9" s="9"/>
      <c r="BIW9" s="9"/>
      <c r="BIX9" s="9"/>
      <c r="BIY9" s="9"/>
      <c r="BIZ9" s="9"/>
      <c r="BJA9" s="9"/>
      <c r="BJB9" s="9"/>
      <c r="BJC9" s="9"/>
      <c r="BJD9" s="9"/>
      <c r="BJE9" s="9"/>
      <c r="BJF9" s="9"/>
      <c r="BJG9" s="9"/>
      <c r="BJH9" s="9"/>
      <c r="BJI9" s="9"/>
      <c r="BJJ9" s="9"/>
      <c r="BJK9" s="9"/>
      <c r="BJL9" s="9"/>
      <c r="BJM9" s="9"/>
      <c r="BJN9" s="9"/>
      <c r="BJO9" s="9"/>
      <c r="BJP9" s="9"/>
      <c r="BJQ9" s="9"/>
      <c r="BJR9" s="9"/>
      <c r="BJS9" s="9"/>
      <c r="BJT9" s="9"/>
      <c r="BJU9" s="9"/>
      <c r="BJV9" s="9"/>
      <c r="BJW9" s="9"/>
      <c r="BJX9" s="9"/>
      <c r="BJY9" s="9"/>
      <c r="BJZ9" s="9"/>
      <c r="BKA9" s="9"/>
      <c r="BKB9" s="9"/>
      <c r="BKC9" s="9"/>
      <c r="BKD9" s="9"/>
      <c r="BKE9" s="9"/>
      <c r="BKF9" s="9"/>
      <c r="BKG9" s="9"/>
      <c r="BKH9" s="9"/>
      <c r="BKI9" s="9"/>
      <c r="BKJ9" s="9"/>
      <c r="BKK9" s="9"/>
      <c r="BKL9" s="9"/>
      <c r="BKM9" s="9"/>
      <c r="BKN9" s="9"/>
      <c r="BKO9" s="9"/>
      <c r="BKP9" s="9"/>
      <c r="BKQ9" s="9"/>
      <c r="BKR9" s="9"/>
      <c r="BKS9" s="9"/>
      <c r="BKT9" s="9"/>
      <c r="BKU9" s="9"/>
      <c r="BKV9" s="9"/>
      <c r="BKW9" s="9"/>
      <c r="BKX9" s="9"/>
      <c r="BKY9" s="9"/>
      <c r="BKZ9" s="9"/>
      <c r="BLA9" s="9"/>
      <c r="BLB9" s="9"/>
      <c r="BLC9" s="9"/>
      <c r="BLD9" s="9"/>
      <c r="BLE9" s="9"/>
      <c r="BLF9" s="9"/>
      <c r="BLG9" s="9"/>
      <c r="BLH9" s="9"/>
      <c r="BLI9" s="9"/>
      <c r="BLJ9" s="9"/>
      <c r="BLK9" s="9"/>
      <c r="BLL9" s="9"/>
      <c r="BLM9" s="9"/>
      <c r="BLN9" s="9"/>
      <c r="BLO9" s="9"/>
      <c r="BLP9" s="9"/>
      <c r="BLQ9" s="9"/>
      <c r="BLR9" s="9"/>
      <c r="BLS9" s="9"/>
      <c r="BLT9" s="9"/>
      <c r="BLU9" s="9"/>
      <c r="BLV9" s="9"/>
      <c r="BLW9" s="9"/>
      <c r="BLX9" s="9"/>
      <c r="BLY9" s="9"/>
      <c r="BLZ9" s="9"/>
      <c r="BMA9" s="9"/>
      <c r="BMB9" s="9"/>
      <c r="BMC9" s="9"/>
      <c r="BMD9" s="9"/>
      <c r="BME9" s="9"/>
      <c r="BMF9" s="9"/>
      <c r="BMG9" s="9"/>
      <c r="BMH9" s="9"/>
      <c r="BMI9" s="9"/>
      <c r="BMJ9" s="9"/>
      <c r="BMK9" s="9"/>
      <c r="BML9" s="9"/>
      <c r="BMM9" s="9"/>
      <c r="BMN9" s="9"/>
      <c r="BMO9" s="9"/>
      <c r="BMP9" s="9"/>
      <c r="BMQ9" s="9"/>
      <c r="BMR9" s="9"/>
      <c r="BMS9" s="9"/>
      <c r="BMT9" s="9"/>
      <c r="BMU9" s="9"/>
      <c r="BMV9" s="9"/>
      <c r="BMW9" s="9"/>
      <c r="BMX9" s="9"/>
      <c r="BMY9" s="9"/>
      <c r="BMZ9" s="9"/>
      <c r="BNA9" s="9"/>
      <c r="BNB9" s="9"/>
      <c r="BNC9" s="9"/>
      <c r="BND9" s="9"/>
      <c r="BNE9" s="9"/>
      <c r="BNF9" s="9"/>
      <c r="BNG9" s="9"/>
      <c r="BNH9" s="9"/>
      <c r="BNI9" s="9"/>
      <c r="BNJ9" s="9"/>
      <c r="BNK9" s="9"/>
      <c r="BNL9" s="9"/>
      <c r="BNM9" s="9"/>
      <c r="BNN9" s="9"/>
      <c r="BNO9" s="9"/>
      <c r="BNP9" s="9"/>
      <c r="BNQ9" s="9"/>
      <c r="BNR9" s="9"/>
      <c r="BNS9" s="9"/>
      <c r="BNT9" s="9"/>
      <c r="BNU9" s="9"/>
      <c r="BNV9" s="9"/>
      <c r="BNW9" s="9"/>
      <c r="BNX9" s="9"/>
      <c r="BNY9" s="9"/>
      <c r="BNZ9" s="9"/>
      <c r="BOA9" s="9"/>
      <c r="BOB9" s="9"/>
      <c r="BOC9" s="9"/>
      <c r="BOD9" s="9"/>
      <c r="BOE9" s="9"/>
      <c r="BOF9" s="9"/>
      <c r="BOG9" s="9"/>
      <c r="BOH9" s="9"/>
      <c r="BOI9" s="9"/>
      <c r="BOJ9" s="9"/>
      <c r="BOK9" s="9"/>
      <c r="BOL9" s="9"/>
      <c r="BOM9" s="9"/>
      <c r="BON9" s="9"/>
      <c r="BOO9" s="9"/>
      <c r="BOP9" s="9"/>
      <c r="BOQ9" s="9"/>
      <c r="BOR9" s="9"/>
      <c r="BOS9" s="9"/>
      <c r="BOT9" s="9"/>
      <c r="BOU9" s="9"/>
      <c r="BOV9" s="9"/>
      <c r="BOW9" s="9"/>
      <c r="BOX9" s="9"/>
      <c r="BOY9" s="9"/>
      <c r="BOZ9" s="9"/>
      <c r="BPA9" s="9"/>
      <c r="BPB9" s="9"/>
      <c r="BPC9" s="9"/>
      <c r="BPD9" s="9"/>
      <c r="BPE9" s="9"/>
      <c r="BPF9" s="9"/>
      <c r="BPG9" s="9"/>
      <c r="BPH9" s="9"/>
      <c r="BPI9" s="9"/>
      <c r="BPJ9" s="9"/>
      <c r="BPK9" s="9"/>
      <c r="BPL9" s="9"/>
      <c r="BPM9" s="9"/>
      <c r="BPN9" s="9"/>
      <c r="BPO9" s="9"/>
      <c r="BPP9" s="9"/>
      <c r="BPQ9" s="9"/>
      <c r="BPR9" s="9"/>
      <c r="BPS9" s="9"/>
      <c r="BPT9" s="9"/>
      <c r="BPU9" s="9"/>
      <c r="BPV9" s="9"/>
      <c r="BPW9" s="9"/>
      <c r="BPX9" s="9"/>
      <c r="BPY9" s="9"/>
      <c r="BPZ9" s="9"/>
      <c r="BQA9" s="9"/>
      <c r="BQB9" s="9"/>
      <c r="BQC9" s="9"/>
      <c r="BQD9" s="9"/>
      <c r="BQE9" s="9"/>
      <c r="BQF9" s="9"/>
      <c r="BQG9" s="9"/>
      <c r="BQH9" s="9"/>
      <c r="BQI9" s="9"/>
      <c r="BQJ9" s="9"/>
      <c r="BQK9" s="9"/>
      <c r="BQL9" s="9"/>
      <c r="BQM9" s="9"/>
      <c r="BQN9" s="9"/>
      <c r="BQO9" s="9"/>
      <c r="BQP9" s="9"/>
      <c r="BQQ9" s="9"/>
      <c r="BQR9" s="9"/>
      <c r="BQS9" s="9"/>
      <c r="BQT9" s="9"/>
      <c r="BQU9" s="9"/>
      <c r="BQV9" s="9"/>
      <c r="BQW9" s="9"/>
      <c r="BQX9" s="9"/>
      <c r="BQY9" s="9"/>
      <c r="BQZ9" s="9"/>
      <c r="BRA9" s="9"/>
      <c r="BRB9" s="9"/>
      <c r="BRC9" s="9"/>
      <c r="BRD9" s="9"/>
      <c r="BRE9" s="9"/>
      <c r="BRF9" s="9"/>
      <c r="BRG9" s="9"/>
      <c r="BRH9" s="9"/>
      <c r="BRI9" s="9"/>
      <c r="BRJ9" s="9"/>
      <c r="BRK9" s="9"/>
      <c r="BRL9" s="9"/>
      <c r="BRM9" s="9"/>
      <c r="BRN9" s="9"/>
      <c r="BRO9" s="9"/>
      <c r="BRP9" s="9"/>
      <c r="BRQ9" s="9"/>
      <c r="BRR9" s="9"/>
      <c r="BRS9" s="9"/>
      <c r="BRT9" s="9"/>
      <c r="BRU9" s="9"/>
      <c r="BRV9" s="9"/>
      <c r="BRW9" s="9"/>
      <c r="BRX9" s="9"/>
      <c r="BRY9" s="9"/>
      <c r="BRZ9" s="9"/>
      <c r="BSA9" s="9"/>
      <c r="BSB9" s="9"/>
      <c r="BSC9" s="9"/>
      <c r="BSD9" s="9"/>
      <c r="BSE9" s="9"/>
      <c r="BSF9" s="9"/>
      <c r="BSG9" s="9"/>
      <c r="BSH9" s="9"/>
      <c r="BSI9" s="9"/>
      <c r="BSJ9" s="9"/>
      <c r="BSK9" s="9"/>
      <c r="BSL9" s="9"/>
      <c r="BSM9" s="9"/>
      <c r="BSN9" s="9"/>
      <c r="BSO9" s="9"/>
      <c r="BSP9" s="9"/>
      <c r="BSQ9" s="9"/>
      <c r="BSR9" s="9"/>
      <c r="BSS9" s="9"/>
      <c r="BST9" s="9"/>
      <c r="BSU9" s="9"/>
      <c r="BSV9" s="9"/>
      <c r="BSW9" s="9"/>
      <c r="BSX9" s="9"/>
      <c r="BSY9" s="9"/>
      <c r="BSZ9" s="9"/>
      <c r="BTA9" s="9"/>
      <c r="BTB9" s="9"/>
      <c r="BTC9" s="9"/>
      <c r="BTD9" s="9"/>
      <c r="BTE9" s="9"/>
      <c r="BTF9" s="9"/>
      <c r="BTG9" s="9"/>
      <c r="BTH9" s="9"/>
      <c r="BTI9" s="9"/>
      <c r="BTJ9" s="9"/>
      <c r="BTK9" s="9"/>
      <c r="BTL9" s="9"/>
      <c r="BTM9" s="9"/>
      <c r="BTN9" s="9"/>
      <c r="BTO9" s="9"/>
      <c r="BTP9" s="9"/>
      <c r="BTQ9" s="9"/>
      <c r="BTR9" s="9"/>
      <c r="BTS9" s="9"/>
      <c r="BTT9" s="9"/>
      <c r="BTU9" s="9"/>
      <c r="BTV9" s="9"/>
      <c r="BTW9" s="9"/>
      <c r="BTX9" s="9"/>
      <c r="BTY9" s="9"/>
      <c r="BTZ9" s="9"/>
      <c r="BUA9" s="9"/>
      <c r="BUB9" s="9"/>
      <c r="BUC9" s="9"/>
      <c r="BUD9" s="9"/>
      <c r="BUE9" s="9"/>
      <c r="BUF9" s="9"/>
      <c r="BUG9" s="9"/>
      <c r="BUH9" s="9"/>
      <c r="BUI9" s="9"/>
      <c r="BUJ9" s="9"/>
      <c r="BUK9" s="9"/>
      <c r="BUL9" s="9"/>
      <c r="BUM9" s="9"/>
      <c r="BUN9" s="9"/>
      <c r="BUO9" s="9"/>
      <c r="BUP9" s="9"/>
      <c r="BUQ9" s="9"/>
      <c r="BUR9" s="9"/>
      <c r="BUS9" s="9"/>
      <c r="BUT9" s="9"/>
      <c r="BUU9" s="9"/>
      <c r="BUV9" s="9"/>
      <c r="BUW9" s="9"/>
      <c r="BUX9" s="9"/>
      <c r="BUY9" s="9"/>
      <c r="BUZ9" s="9"/>
      <c r="BVA9" s="9"/>
      <c r="BVB9" s="9"/>
      <c r="BVC9" s="9"/>
      <c r="BVD9" s="9"/>
      <c r="BVE9" s="9"/>
      <c r="BVF9" s="9"/>
      <c r="BVG9" s="9"/>
      <c r="BVH9" s="9"/>
      <c r="BVI9" s="9"/>
      <c r="BVJ9" s="9"/>
      <c r="BVK9" s="9"/>
      <c r="BVL9" s="9"/>
      <c r="BVM9" s="9"/>
      <c r="BVN9" s="9"/>
      <c r="BVO9" s="9"/>
      <c r="BVP9" s="9"/>
      <c r="BVQ9" s="9"/>
      <c r="BVR9" s="9"/>
      <c r="BVS9" s="9"/>
      <c r="BVT9" s="9"/>
      <c r="BVU9" s="9"/>
      <c r="BVV9" s="9"/>
      <c r="BVW9" s="9"/>
      <c r="BVX9" s="9"/>
      <c r="BVY9" s="9"/>
      <c r="BVZ9" s="9"/>
      <c r="BWA9" s="9"/>
      <c r="BWB9" s="9"/>
      <c r="BWC9" s="9"/>
      <c r="BWD9" s="9"/>
      <c r="BWE9" s="9"/>
      <c r="BWF9" s="9"/>
      <c r="BWG9" s="9"/>
      <c r="BWH9" s="9"/>
      <c r="BWI9" s="9"/>
      <c r="BWJ9" s="9"/>
      <c r="BWK9" s="9"/>
      <c r="BWL9" s="9"/>
      <c r="BWM9" s="9"/>
      <c r="BWN9" s="9"/>
      <c r="BWO9" s="9"/>
      <c r="BWP9" s="9"/>
      <c r="BWQ9" s="9"/>
      <c r="BWR9" s="9"/>
      <c r="BWS9" s="9"/>
      <c r="BWT9" s="9"/>
      <c r="BWU9" s="9"/>
      <c r="BWV9" s="9"/>
      <c r="BWW9" s="9"/>
      <c r="BWX9" s="9"/>
      <c r="BWY9" s="9"/>
      <c r="BWZ9" s="9"/>
      <c r="BXA9" s="9"/>
      <c r="BXB9" s="9"/>
      <c r="BXC9" s="9"/>
      <c r="BXD9" s="9"/>
      <c r="BXE9" s="9"/>
      <c r="BXF9" s="9"/>
      <c r="BXG9" s="9"/>
      <c r="BXH9" s="9"/>
      <c r="BXI9" s="9"/>
      <c r="BXJ9" s="9"/>
      <c r="BXK9" s="9"/>
      <c r="BXL9" s="9"/>
      <c r="BXM9" s="9"/>
      <c r="BXN9" s="9"/>
      <c r="BXO9" s="9"/>
      <c r="BXP9" s="9"/>
      <c r="BXQ9" s="9"/>
      <c r="BXR9" s="9"/>
      <c r="BXS9" s="9"/>
      <c r="BXT9" s="9"/>
      <c r="BXU9" s="9"/>
      <c r="BXV9" s="9"/>
      <c r="BXW9" s="9"/>
      <c r="BXX9" s="9"/>
      <c r="BXY9" s="9"/>
      <c r="BXZ9" s="9"/>
      <c r="BYA9" s="9"/>
      <c r="BYB9" s="9"/>
      <c r="BYC9" s="9"/>
      <c r="BYD9" s="9"/>
      <c r="BYE9" s="9"/>
      <c r="BYF9" s="9"/>
      <c r="BYG9" s="9"/>
      <c r="BYH9" s="9"/>
      <c r="BYI9" s="9"/>
      <c r="BYJ9" s="9"/>
      <c r="BYK9" s="9"/>
      <c r="BYL9" s="9"/>
      <c r="BYM9" s="9"/>
      <c r="BYN9" s="9"/>
      <c r="BYO9" s="9"/>
      <c r="BYP9" s="9"/>
      <c r="BYQ9" s="9"/>
      <c r="BYR9" s="9"/>
      <c r="BYS9" s="9"/>
      <c r="BYT9" s="9"/>
      <c r="BYU9" s="9"/>
      <c r="BYV9" s="9"/>
      <c r="BYW9" s="9"/>
      <c r="BYX9" s="9"/>
      <c r="BYY9" s="9"/>
      <c r="BYZ9" s="9"/>
      <c r="BZA9" s="9"/>
      <c r="BZB9" s="9"/>
      <c r="BZC9" s="9"/>
      <c r="BZD9" s="9"/>
      <c r="BZE9" s="9"/>
      <c r="BZF9" s="9"/>
      <c r="BZG9" s="9"/>
      <c r="BZH9" s="9"/>
      <c r="BZI9" s="9"/>
      <c r="BZJ9" s="9"/>
      <c r="BZK9" s="9"/>
      <c r="BZL9" s="9"/>
      <c r="BZM9" s="9"/>
      <c r="BZN9" s="9"/>
      <c r="BZO9" s="9"/>
      <c r="BZP9" s="9"/>
      <c r="BZQ9" s="9"/>
      <c r="BZR9" s="9"/>
      <c r="BZS9" s="9"/>
      <c r="BZT9" s="9"/>
      <c r="BZU9" s="9"/>
      <c r="BZV9" s="9"/>
      <c r="BZW9" s="9"/>
      <c r="BZX9" s="9"/>
      <c r="BZY9" s="9"/>
      <c r="BZZ9" s="9"/>
      <c r="CAA9" s="9"/>
      <c r="CAB9" s="9"/>
      <c r="CAC9" s="9"/>
      <c r="CAD9" s="9"/>
      <c r="CAE9" s="9"/>
      <c r="CAF9" s="9"/>
      <c r="CAG9" s="9"/>
      <c r="CAH9" s="9"/>
      <c r="CAI9" s="9"/>
      <c r="CAJ9" s="9"/>
      <c r="CAK9" s="9"/>
      <c r="CAL9" s="9"/>
      <c r="CAM9" s="9"/>
      <c r="CAN9" s="9"/>
      <c r="CAO9" s="9"/>
      <c r="CAP9" s="9"/>
      <c r="CAQ9" s="9"/>
      <c r="CAR9" s="9"/>
      <c r="CAS9" s="9"/>
      <c r="CAT9" s="9"/>
      <c r="CAU9" s="9"/>
      <c r="CAV9" s="9"/>
      <c r="CAW9" s="9"/>
      <c r="CAX9" s="9"/>
      <c r="CAY9" s="9"/>
      <c r="CAZ9" s="9"/>
      <c r="CBA9" s="9"/>
      <c r="CBB9" s="9"/>
      <c r="CBC9" s="9"/>
      <c r="CBD9" s="9"/>
      <c r="CBE9" s="9"/>
      <c r="CBF9" s="9"/>
      <c r="CBG9" s="9"/>
      <c r="CBH9" s="9"/>
      <c r="CBI9" s="9"/>
      <c r="CBJ9" s="9"/>
      <c r="CBK9" s="9"/>
      <c r="CBL9" s="9"/>
      <c r="CBM9" s="9"/>
      <c r="CBN9" s="9"/>
      <c r="CBO9" s="9"/>
      <c r="CBP9" s="9"/>
      <c r="CBQ9" s="9"/>
      <c r="CBR9" s="9"/>
      <c r="CBS9" s="9"/>
      <c r="CBT9" s="9"/>
      <c r="CBU9" s="9"/>
      <c r="CBV9" s="9"/>
      <c r="CBW9" s="9"/>
      <c r="CBX9" s="9"/>
      <c r="CBY9" s="9"/>
      <c r="CBZ9" s="9"/>
      <c r="CCA9" s="9"/>
      <c r="CCB9" s="9"/>
      <c r="CCC9" s="9"/>
      <c r="CCD9" s="9"/>
      <c r="CCE9" s="9"/>
      <c r="CCF9" s="9"/>
      <c r="CCG9" s="9"/>
      <c r="CCH9" s="9"/>
      <c r="CCI9" s="9"/>
      <c r="CCJ9" s="9"/>
      <c r="CCK9" s="9"/>
      <c r="CCL9" s="9"/>
      <c r="CCM9" s="9"/>
      <c r="CCN9" s="9"/>
      <c r="CCO9" s="9"/>
      <c r="CCP9" s="9"/>
      <c r="CCQ9" s="9"/>
      <c r="CCR9" s="9"/>
      <c r="CCS9" s="9"/>
      <c r="CCT9" s="9"/>
      <c r="CCU9" s="9"/>
      <c r="CCV9" s="9"/>
      <c r="CCW9" s="9"/>
      <c r="CCX9" s="9"/>
      <c r="CCY9" s="9"/>
      <c r="CCZ9" s="9"/>
      <c r="CDA9" s="9"/>
      <c r="CDB9" s="9"/>
      <c r="CDC9" s="9"/>
      <c r="CDD9" s="9"/>
      <c r="CDE9" s="9"/>
      <c r="CDF9" s="9"/>
      <c r="CDG9" s="9"/>
      <c r="CDH9" s="9"/>
      <c r="CDI9" s="9"/>
      <c r="CDJ9" s="9"/>
      <c r="CDK9" s="9"/>
      <c r="CDL9" s="9"/>
      <c r="CDM9" s="9"/>
      <c r="CDN9" s="9"/>
      <c r="CDO9" s="9"/>
      <c r="CDP9" s="9"/>
      <c r="CDQ9" s="9"/>
      <c r="CDR9" s="9"/>
      <c r="CDS9" s="9"/>
      <c r="CDT9" s="9"/>
      <c r="CDU9" s="9"/>
      <c r="CDV9" s="9"/>
      <c r="CDW9" s="9"/>
      <c r="CDX9" s="9"/>
      <c r="CDY9" s="9"/>
      <c r="CDZ9" s="9"/>
      <c r="CEA9" s="9"/>
      <c r="CEB9" s="9"/>
      <c r="CEC9" s="9"/>
      <c r="CED9" s="9"/>
      <c r="CEE9" s="9"/>
      <c r="CEF9" s="9"/>
      <c r="CEG9" s="9"/>
      <c r="CEH9" s="9"/>
      <c r="CEI9" s="9"/>
      <c r="CEJ9" s="9"/>
      <c r="CEK9" s="9"/>
      <c r="CEL9" s="9"/>
      <c r="CEM9" s="9"/>
      <c r="CEN9" s="9"/>
      <c r="CEO9" s="9"/>
      <c r="CEP9" s="9"/>
      <c r="CEQ9" s="9"/>
      <c r="CER9" s="9"/>
      <c r="CES9" s="9"/>
      <c r="CET9" s="9"/>
      <c r="CEU9" s="9"/>
      <c r="CEV9" s="9"/>
      <c r="CEW9" s="9"/>
      <c r="CEX9" s="9"/>
      <c r="CEY9" s="9"/>
      <c r="CEZ9" s="9"/>
      <c r="CFA9" s="9"/>
      <c r="CFB9" s="9"/>
      <c r="CFC9" s="9"/>
      <c r="CFD9" s="9"/>
      <c r="CFE9" s="9"/>
      <c r="CFF9" s="9"/>
      <c r="CFG9" s="9"/>
      <c r="CFH9" s="9"/>
      <c r="CFI9" s="9"/>
      <c r="CFJ9" s="9"/>
      <c r="CFK9" s="9"/>
      <c r="CFL9" s="9"/>
      <c r="CFM9" s="9"/>
      <c r="CFN9" s="9"/>
      <c r="CFO9" s="9"/>
      <c r="CFP9" s="9"/>
      <c r="CFQ9" s="9"/>
      <c r="CFR9" s="9"/>
      <c r="CFS9" s="9"/>
      <c r="CFT9" s="9"/>
      <c r="CFU9" s="9"/>
      <c r="CFV9" s="9"/>
      <c r="CFW9" s="9"/>
      <c r="CFX9" s="9"/>
      <c r="CFY9" s="9"/>
      <c r="CFZ9" s="9"/>
      <c r="CGA9" s="9"/>
      <c r="CGB9" s="9"/>
      <c r="CGC9" s="9"/>
      <c r="CGD9" s="9"/>
      <c r="CGE9" s="9"/>
      <c r="CGF9" s="9"/>
      <c r="CGG9" s="9"/>
      <c r="CGH9" s="9"/>
      <c r="CGI9" s="9"/>
      <c r="CGJ9" s="9"/>
      <c r="CGK9" s="9"/>
      <c r="CGL9" s="9"/>
      <c r="CGM9" s="9"/>
      <c r="CGN9" s="9"/>
      <c r="CGO9" s="9"/>
      <c r="CGP9" s="9"/>
      <c r="CGQ9" s="9"/>
      <c r="CGR9" s="9"/>
      <c r="CGS9" s="9"/>
      <c r="CGT9" s="9"/>
      <c r="CGU9" s="9"/>
      <c r="CGV9" s="9"/>
      <c r="CGW9" s="9"/>
      <c r="CGX9" s="9"/>
      <c r="CGY9" s="9"/>
      <c r="CGZ9" s="9"/>
      <c r="CHA9" s="9"/>
      <c r="CHB9" s="9"/>
      <c r="CHC9" s="9"/>
      <c r="CHD9" s="9"/>
      <c r="CHE9" s="9"/>
      <c r="CHF9" s="9"/>
      <c r="CHG9" s="9"/>
      <c r="CHH9" s="9"/>
      <c r="CHI9" s="9"/>
      <c r="CHJ9" s="9"/>
      <c r="CHK9" s="9"/>
      <c r="CHL9" s="9"/>
      <c r="CHM9" s="9"/>
      <c r="CHN9" s="9"/>
      <c r="CHO9" s="9"/>
      <c r="CHP9" s="9"/>
      <c r="CHQ9" s="9"/>
      <c r="CHR9" s="9"/>
      <c r="CHS9" s="9"/>
      <c r="CHT9" s="9"/>
      <c r="CHU9" s="9"/>
      <c r="CHV9" s="9"/>
      <c r="CHW9" s="9"/>
      <c r="CHX9" s="9"/>
      <c r="CHY9" s="9"/>
      <c r="CHZ9" s="9"/>
      <c r="CIA9" s="9"/>
      <c r="CIB9" s="9"/>
      <c r="CIC9" s="9"/>
      <c r="CID9" s="9"/>
      <c r="CIE9" s="9"/>
      <c r="CIF9" s="9"/>
      <c r="CIG9" s="9"/>
      <c r="CIH9" s="9"/>
      <c r="CII9" s="9"/>
      <c r="CIJ9" s="9"/>
      <c r="CIK9" s="9"/>
      <c r="CIL9" s="9"/>
      <c r="CIM9" s="9"/>
      <c r="CIN9" s="9"/>
      <c r="CIO9" s="9"/>
      <c r="CIP9" s="9"/>
      <c r="CIQ9" s="9"/>
      <c r="CIR9" s="9"/>
      <c r="CIS9" s="9"/>
      <c r="CIT9" s="9"/>
      <c r="CIU9" s="9"/>
      <c r="CIV9" s="9"/>
      <c r="CIW9" s="9"/>
      <c r="CIX9" s="9"/>
      <c r="CIY9" s="9"/>
      <c r="CIZ9" s="9"/>
      <c r="CJA9" s="9"/>
      <c r="CJB9" s="9"/>
      <c r="CJC9" s="9"/>
      <c r="CJD9" s="9"/>
      <c r="CJE9" s="9"/>
      <c r="CJF9" s="9"/>
      <c r="CJG9" s="9"/>
      <c r="CJH9" s="9"/>
      <c r="CJI9" s="9"/>
      <c r="CJJ9" s="9"/>
      <c r="CJK9" s="9"/>
      <c r="CJL9" s="9"/>
      <c r="CJM9" s="9"/>
      <c r="CJN9" s="9"/>
      <c r="CJO9" s="9"/>
      <c r="CJP9" s="9"/>
      <c r="CJQ9" s="9"/>
      <c r="CJR9" s="9"/>
      <c r="CJS9" s="9"/>
      <c r="CJT9" s="9"/>
      <c r="CJU9" s="9"/>
      <c r="CJV9" s="9"/>
      <c r="CJW9" s="9"/>
      <c r="CJX9" s="9"/>
      <c r="CJY9" s="9"/>
      <c r="CJZ9" s="9"/>
      <c r="CKA9" s="9"/>
      <c r="CKB9" s="9"/>
      <c r="CKC9" s="9"/>
      <c r="CKD9" s="9"/>
      <c r="CKE9" s="9"/>
      <c r="CKF9" s="9"/>
      <c r="CKG9" s="9"/>
      <c r="CKH9" s="9"/>
      <c r="CKI9" s="9"/>
      <c r="CKJ9" s="9"/>
      <c r="CKK9" s="9"/>
      <c r="CKL9" s="9"/>
      <c r="CKM9" s="9"/>
      <c r="CKN9" s="9"/>
      <c r="CKO9" s="9"/>
      <c r="CKP9" s="9"/>
      <c r="CKQ9" s="9"/>
      <c r="CKR9" s="9"/>
      <c r="CKS9" s="9"/>
      <c r="CKT9" s="9"/>
      <c r="CKU9" s="9"/>
      <c r="CKV9" s="9"/>
      <c r="CKW9" s="9"/>
      <c r="CKX9" s="9"/>
      <c r="CKY9" s="9"/>
      <c r="CKZ9" s="9"/>
      <c r="CLA9" s="9"/>
      <c r="CLB9" s="9"/>
      <c r="CLC9" s="9"/>
      <c r="CLD9" s="9"/>
      <c r="CLE9" s="9"/>
      <c r="CLF9" s="9"/>
      <c r="CLG9" s="9"/>
      <c r="CLH9" s="9"/>
      <c r="CLI9" s="9"/>
      <c r="CLJ9" s="9"/>
      <c r="CLK9" s="9"/>
      <c r="CLL9" s="9"/>
      <c r="CLM9" s="9"/>
      <c r="CLN9" s="9"/>
      <c r="CLO9" s="9"/>
      <c r="CLP9" s="9"/>
      <c r="CLQ9" s="9"/>
      <c r="CLR9" s="9"/>
      <c r="CLS9" s="9"/>
      <c r="CLT9" s="9"/>
      <c r="CLU9" s="9"/>
      <c r="CLV9" s="9"/>
      <c r="CLW9" s="9"/>
      <c r="CLX9" s="9"/>
      <c r="CLY9" s="9"/>
      <c r="CLZ9" s="9"/>
      <c r="CMA9" s="9"/>
      <c r="CMB9" s="9"/>
      <c r="CMC9" s="9"/>
      <c r="CMD9" s="9"/>
      <c r="CME9" s="9"/>
      <c r="CMF9" s="9"/>
      <c r="CMG9" s="9"/>
      <c r="CMH9" s="9"/>
      <c r="CMI9" s="9"/>
      <c r="CMJ9" s="9"/>
      <c r="CMK9" s="9"/>
      <c r="CML9" s="9"/>
      <c r="CMM9" s="9"/>
      <c r="CMN9" s="9"/>
      <c r="CMO9" s="9"/>
      <c r="CMP9" s="9"/>
      <c r="CMQ9" s="9"/>
      <c r="CMR9" s="9"/>
      <c r="CMS9" s="9"/>
      <c r="CMT9" s="9"/>
      <c r="CMU9" s="9"/>
      <c r="CMV9" s="9"/>
      <c r="CMW9" s="9"/>
      <c r="CMX9" s="9"/>
      <c r="CMY9" s="9"/>
      <c r="CMZ9" s="9"/>
      <c r="CNA9" s="9"/>
      <c r="CNB9" s="9"/>
      <c r="CNC9" s="9"/>
      <c r="CND9" s="9"/>
      <c r="CNE9" s="9"/>
      <c r="CNF9" s="9"/>
      <c r="CNG9" s="9"/>
      <c r="CNH9" s="9"/>
      <c r="CNI9" s="9"/>
      <c r="CNJ9" s="9"/>
      <c r="CNK9" s="9"/>
      <c r="CNL9" s="9"/>
      <c r="CNM9" s="9"/>
      <c r="CNN9" s="9"/>
      <c r="CNO9" s="9"/>
      <c r="CNP9" s="9"/>
      <c r="CNQ9" s="9"/>
      <c r="CNR9" s="9"/>
      <c r="CNS9" s="9"/>
      <c r="CNT9" s="9"/>
      <c r="CNU9" s="9"/>
      <c r="CNV9" s="9"/>
      <c r="CNW9" s="9"/>
      <c r="CNX9" s="9"/>
      <c r="CNY9" s="9"/>
      <c r="CNZ9" s="9"/>
      <c r="COA9" s="9"/>
      <c r="COB9" s="9"/>
      <c r="COC9" s="9"/>
      <c r="COD9" s="9"/>
      <c r="COE9" s="9"/>
      <c r="COF9" s="9"/>
      <c r="COG9" s="9"/>
      <c r="COH9" s="9"/>
      <c r="COI9" s="9"/>
      <c r="COJ9" s="9"/>
      <c r="COK9" s="9"/>
      <c r="COL9" s="9"/>
      <c r="COM9" s="9"/>
      <c r="CON9" s="9"/>
      <c r="COO9" s="9"/>
      <c r="COP9" s="9"/>
      <c r="COQ9" s="9"/>
      <c r="COR9" s="9"/>
      <c r="COS9" s="9"/>
      <c r="COT9" s="9"/>
      <c r="COU9" s="9"/>
      <c r="COV9" s="9"/>
      <c r="COW9" s="9"/>
      <c r="COX9" s="9"/>
      <c r="COY9" s="9"/>
      <c r="COZ9" s="9"/>
      <c r="CPA9" s="9"/>
      <c r="CPB9" s="9"/>
      <c r="CPC9" s="9"/>
      <c r="CPD9" s="9"/>
      <c r="CPE9" s="9"/>
      <c r="CPF9" s="9"/>
      <c r="CPG9" s="9"/>
      <c r="CPH9" s="9"/>
      <c r="CPI9" s="9"/>
      <c r="CPJ9" s="9"/>
      <c r="CPK9" s="9"/>
      <c r="CPL9" s="9"/>
      <c r="CPM9" s="9"/>
      <c r="CPN9" s="9"/>
      <c r="CPO9" s="9"/>
      <c r="CPP9" s="9"/>
      <c r="CPQ9" s="9"/>
      <c r="CPR9" s="9"/>
      <c r="CPS9" s="9"/>
      <c r="CPT9" s="9"/>
      <c r="CPU9" s="9"/>
      <c r="CPV9" s="9"/>
      <c r="CPW9" s="9"/>
      <c r="CPX9" s="9"/>
      <c r="CPY9" s="9"/>
      <c r="CPZ9" s="9"/>
      <c r="CQA9" s="9"/>
      <c r="CQB9" s="9"/>
      <c r="CQC9" s="9"/>
      <c r="CQD9" s="9"/>
      <c r="CQE9" s="9"/>
      <c r="CQF9" s="9"/>
      <c r="CQG9" s="9"/>
      <c r="CQH9" s="9"/>
      <c r="CQI9" s="9"/>
      <c r="CQJ9" s="9"/>
      <c r="CQK9" s="9"/>
      <c r="CQL9" s="9"/>
      <c r="CQM9" s="9"/>
      <c r="CQN9" s="9"/>
      <c r="CQO9" s="9"/>
      <c r="CQP9" s="9"/>
      <c r="CQQ9" s="9"/>
      <c r="CQR9" s="9"/>
      <c r="CQS9" s="9"/>
      <c r="CQT9" s="9"/>
      <c r="CQU9" s="9"/>
      <c r="CQV9" s="9"/>
      <c r="CQW9" s="9"/>
      <c r="CQX9" s="9"/>
      <c r="CQY9" s="9"/>
      <c r="CQZ9" s="9"/>
      <c r="CRA9" s="9"/>
      <c r="CRB9" s="9"/>
      <c r="CRC9" s="9"/>
      <c r="CRD9" s="9"/>
      <c r="CRE9" s="9"/>
      <c r="CRF9" s="9"/>
      <c r="CRG9" s="9"/>
      <c r="CRH9" s="9"/>
      <c r="CRI9" s="9"/>
      <c r="CRJ9" s="9"/>
      <c r="CRK9" s="9"/>
      <c r="CRL9" s="9"/>
      <c r="CRM9" s="9"/>
      <c r="CRN9" s="9"/>
      <c r="CRO9" s="9"/>
      <c r="CRP9" s="9"/>
      <c r="CRQ9" s="9"/>
      <c r="CRR9" s="9"/>
      <c r="CRS9" s="9"/>
      <c r="CRT9" s="9"/>
      <c r="CRU9" s="9"/>
      <c r="CRV9" s="9"/>
      <c r="CRW9" s="9"/>
      <c r="CRX9" s="9"/>
      <c r="CRY9" s="9"/>
      <c r="CRZ9" s="9"/>
      <c r="CSA9" s="9"/>
      <c r="CSB9" s="9"/>
      <c r="CSC9" s="9"/>
      <c r="CSD9" s="9"/>
      <c r="CSE9" s="9"/>
      <c r="CSF9" s="9"/>
      <c r="CSG9" s="9"/>
      <c r="CSH9" s="9"/>
      <c r="CSI9" s="9"/>
      <c r="CSJ9" s="9"/>
      <c r="CSK9" s="9"/>
      <c r="CSL9" s="9"/>
      <c r="CSM9" s="9"/>
      <c r="CSN9" s="9"/>
      <c r="CSO9" s="9"/>
      <c r="CSP9" s="9"/>
      <c r="CSQ9" s="9"/>
      <c r="CSR9" s="9"/>
      <c r="CSS9" s="9"/>
      <c r="CST9" s="9"/>
      <c r="CSU9" s="9"/>
      <c r="CSV9" s="9"/>
      <c r="CSW9" s="9"/>
      <c r="CSX9" s="9"/>
      <c r="CSY9" s="9"/>
      <c r="CSZ9" s="9"/>
      <c r="CTA9" s="9"/>
      <c r="CTB9" s="9"/>
      <c r="CTC9" s="9"/>
      <c r="CTD9" s="9"/>
      <c r="CTE9" s="9"/>
      <c r="CTF9" s="9"/>
      <c r="CTG9" s="9"/>
      <c r="CTH9" s="9"/>
      <c r="CTI9" s="9"/>
      <c r="CTJ9" s="9"/>
      <c r="CTK9" s="9"/>
      <c r="CTL9" s="9"/>
      <c r="CTM9" s="9"/>
      <c r="CTN9" s="9"/>
      <c r="CTO9" s="9"/>
      <c r="CTP9" s="9"/>
      <c r="CTQ9" s="9"/>
      <c r="CTR9" s="9"/>
      <c r="CTS9" s="9"/>
      <c r="CTT9" s="9"/>
      <c r="CTU9" s="9"/>
      <c r="CTV9" s="9"/>
      <c r="CTW9" s="9"/>
      <c r="CTX9" s="9"/>
      <c r="CTY9" s="9"/>
      <c r="CTZ9" s="9"/>
      <c r="CUA9" s="9"/>
      <c r="CUB9" s="9"/>
      <c r="CUC9" s="9"/>
      <c r="CUD9" s="9"/>
      <c r="CUE9" s="9"/>
      <c r="CUF9" s="9"/>
      <c r="CUG9" s="9"/>
      <c r="CUH9" s="9"/>
      <c r="CUI9" s="9"/>
      <c r="CUJ9" s="9"/>
      <c r="CUK9" s="9"/>
      <c r="CUL9" s="9"/>
      <c r="CUM9" s="9"/>
      <c r="CUN9" s="9"/>
      <c r="CUO9" s="9"/>
      <c r="CUP9" s="9"/>
      <c r="CUQ9" s="9"/>
      <c r="CUR9" s="9"/>
      <c r="CUS9" s="9"/>
      <c r="CUT9" s="9"/>
      <c r="CUU9" s="9"/>
      <c r="CUV9" s="9"/>
      <c r="CUW9" s="9"/>
      <c r="CUX9" s="9"/>
      <c r="CUY9" s="9"/>
      <c r="CUZ9" s="9"/>
      <c r="CVA9" s="9"/>
      <c r="CVB9" s="9"/>
      <c r="CVC9" s="9"/>
      <c r="CVD9" s="9"/>
      <c r="CVE9" s="9"/>
      <c r="CVF9" s="9"/>
      <c r="CVG9" s="9"/>
      <c r="CVH9" s="9"/>
      <c r="CVI9" s="9"/>
      <c r="CVJ9" s="9"/>
      <c r="CVK9" s="9"/>
      <c r="CVL9" s="9"/>
      <c r="CVM9" s="9"/>
      <c r="CVN9" s="9"/>
      <c r="CVO9" s="9"/>
      <c r="CVP9" s="9"/>
      <c r="CVQ9" s="9"/>
      <c r="CVR9" s="9"/>
      <c r="CVS9" s="9"/>
      <c r="CVT9" s="9"/>
      <c r="CVU9" s="9"/>
      <c r="CVV9" s="9"/>
      <c r="CVW9" s="9"/>
      <c r="CVX9" s="9"/>
      <c r="CVY9" s="9"/>
      <c r="CVZ9" s="9"/>
      <c r="CWA9" s="9"/>
      <c r="CWB9" s="9"/>
      <c r="CWC9" s="9"/>
      <c r="CWD9" s="9"/>
      <c r="CWE9" s="9"/>
      <c r="CWF9" s="9"/>
      <c r="CWG9" s="9"/>
      <c r="CWH9" s="9"/>
      <c r="CWI9" s="9"/>
      <c r="CWJ9" s="9"/>
      <c r="CWK9" s="9"/>
      <c r="CWL9" s="9"/>
      <c r="CWM9" s="9"/>
      <c r="CWN9" s="9"/>
      <c r="CWO9" s="9"/>
      <c r="CWP9" s="9"/>
      <c r="CWQ9" s="9"/>
      <c r="CWR9" s="9"/>
      <c r="CWS9" s="9"/>
      <c r="CWT9" s="9"/>
      <c r="CWU9" s="9"/>
      <c r="CWV9" s="9"/>
      <c r="CWW9" s="9"/>
      <c r="CWX9" s="9"/>
      <c r="CWY9" s="9"/>
      <c r="CWZ9" s="9"/>
      <c r="CXA9" s="9"/>
      <c r="CXB9" s="9"/>
      <c r="CXC9" s="9"/>
      <c r="CXD9" s="9"/>
      <c r="CXE9" s="9"/>
      <c r="CXF9" s="9"/>
      <c r="CXG9" s="9"/>
      <c r="CXH9" s="9"/>
      <c r="CXI9" s="9"/>
      <c r="CXJ9" s="9"/>
      <c r="CXK9" s="9"/>
      <c r="CXL9" s="9"/>
      <c r="CXM9" s="9"/>
      <c r="CXN9" s="9"/>
      <c r="CXO9" s="9"/>
      <c r="CXP9" s="9"/>
      <c r="CXQ9" s="9"/>
      <c r="CXR9" s="9"/>
      <c r="CXS9" s="9"/>
      <c r="CXT9" s="9"/>
      <c r="CXU9" s="9"/>
      <c r="CXV9" s="9"/>
      <c r="CXW9" s="9"/>
      <c r="CXX9" s="9"/>
      <c r="CXY9" s="9"/>
      <c r="CXZ9" s="9"/>
      <c r="CYA9" s="9"/>
      <c r="CYB9" s="9"/>
      <c r="CYC9" s="9"/>
      <c r="CYD9" s="9"/>
      <c r="CYE9" s="9"/>
      <c r="CYF9" s="9"/>
      <c r="CYG9" s="9"/>
      <c r="CYH9" s="9"/>
      <c r="CYI9" s="9"/>
      <c r="CYJ9" s="9"/>
      <c r="CYK9" s="9"/>
      <c r="CYL9" s="9"/>
      <c r="CYM9" s="9"/>
      <c r="CYN9" s="9"/>
      <c r="CYO9" s="9"/>
      <c r="CYP9" s="9"/>
      <c r="CYQ9" s="9"/>
      <c r="CYR9" s="9"/>
      <c r="CYS9" s="9"/>
      <c r="CYT9" s="9"/>
      <c r="CYU9" s="9"/>
      <c r="CYV9" s="9"/>
      <c r="CYW9" s="9"/>
      <c r="CYX9" s="9"/>
      <c r="CYY9" s="9"/>
      <c r="CYZ9" s="9"/>
      <c r="CZA9" s="9"/>
      <c r="CZB9" s="9"/>
      <c r="CZC9" s="9"/>
      <c r="CZD9" s="9"/>
      <c r="CZE9" s="9"/>
      <c r="CZF9" s="9"/>
      <c r="CZG9" s="9"/>
      <c r="CZH9" s="9"/>
      <c r="CZI9" s="9"/>
      <c r="CZJ9" s="9"/>
      <c r="CZK9" s="9"/>
      <c r="CZL9" s="9"/>
      <c r="CZM9" s="9"/>
      <c r="CZN9" s="9"/>
      <c r="CZO9" s="9"/>
      <c r="CZP9" s="9"/>
      <c r="CZQ9" s="9"/>
      <c r="CZR9" s="9"/>
      <c r="CZS9" s="9"/>
      <c r="CZT9" s="9"/>
      <c r="CZU9" s="9"/>
      <c r="CZV9" s="9"/>
      <c r="CZW9" s="9"/>
      <c r="CZX9" s="9"/>
      <c r="CZY9" s="9"/>
      <c r="CZZ9" s="9"/>
      <c r="DAA9" s="9"/>
      <c r="DAB9" s="9"/>
      <c r="DAC9" s="9"/>
      <c r="DAD9" s="9"/>
      <c r="DAE9" s="9"/>
      <c r="DAF9" s="9"/>
      <c r="DAG9" s="9"/>
      <c r="DAH9" s="9"/>
      <c r="DAI9" s="9"/>
      <c r="DAJ9" s="9"/>
      <c r="DAK9" s="9"/>
      <c r="DAL9" s="9"/>
      <c r="DAM9" s="9"/>
      <c r="DAN9" s="9"/>
      <c r="DAO9" s="9"/>
      <c r="DAP9" s="9"/>
      <c r="DAQ9" s="9"/>
      <c r="DAR9" s="9"/>
      <c r="DAS9" s="9"/>
      <c r="DAT9" s="9"/>
      <c r="DAU9" s="9"/>
      <c r="DAV9" s="9"/>
      <c r="DAW9" s="9"/>
      <c r="DAX9" s="9"/>
      <c r="DAY9" s="9"/>
      <c r="DAZ9" s="9"/>
      <c r="DBA9" s="9"/>
      <c r="DBB9" s="9"/>
      <c r="DBC9" s="9"/>
      <c r="DBD9" s="9"/>
      <c r="DBE9" s="9"/>
      <c r="DBF9" s="9"/>
      <c r="DBG9" s="9"/>
      <c r="DBH9" s="9"/>
      <c r="DBI9" s="9"/>
      <c r="DBJ9" s="9"/>
      <c r="DBK9" s="9"/>
      <c r="DBL9" s="9"/>
      <c r="DBM9" s="9"/>
      <c r="DBN9" s="9"/>
      <c r="DBO9" s="9"/>
      <c r="DBP9" s="9"/>
      <c r="DBQ9" s="9"/>
      <c r="DBR9" s="9"/>
      <c r="DBS9" s="9"/>
      <c r="DBT9" s="9"/>
      <c r="DBU9" s="9"/>
      <c r="DBV9" s="9"/>
      <c r="DBW9" s="9"/>
      <c r="DBX9" s="9"/>
      <c r="DBY9" s="9"/>
      <c r="DBZ9" s="9"/>
      <c r="DCA9" s="9"/>
      <c r="DCB9" s="9"/>
      <c r="DCC9" s="9"/>
      <c r="DCD9" s="9"/>
      <c r="DCE9" s="9"/>
      <c r="DCF9" s="9"/>
      <c r="DCG9" s="9"/>
      <c r="DCH9" s="9"/>
      <c r="DCI9" s="9"/>
      <c r="DCJ9" s="9"/>
      <c r="DCK9" s="9"/>
      <c r="DCL9" s="9"/>
      <c r="DCM9" s="9"/>
      <c r="DCN9" s="9"/>
      <c r="DCO9" s="9"/>
      <c r="DCP9" s="9"/>
      <c r="DCQ9" s="9"/>
      <c r="DCR9" s="9"/>
      <c r="DCS9" s="9"/>
      <c r="DCT9" s="9"/>
      <c r="DCU9" s="9"/>
      <c r="DCV9" s="9"/>
      <c r="DCW9" s="9"/>
      <c r="DCX9" s="9"/>
      <c r="DCY9" s="9"/>
      <c r="DCZ9" s="9"/>
      <c r="DDA9" s="9"/>
      <c r="DDB9" s="9"/>
      <c r="DDC9" s="9"/>
      <c r="DDD9" s="9"/>
      <c r="DDE9" s="9"/>
      <c r="DDF9" s="9"/>
      <c r="DDG9" s="9"/>
      <c r="DDH9" s="9"/>
      <c r="DDI9" s="9"/>
      <c r="DDJ9" s="9"/>
      <c r="DDK9" s="9"/>
      <c r="DDL9" s="9"/>
      <c r="DDM9" s="9"/>
      <c r="DDN9" s="9"/>
      <c r="DDO9" s="9"/>
      <c r="DDP9" s="9"/>
      <c r="DDQ9" s="9"/>
      <c r="DDR9" s="9"/>
      <c r="DDS9" s="9"/>
      <c r="DDT9" s="9"/>
      <c r="DDU9" s="9"/>
      <c r="DDV9" s="9"/>
      <c r="DDW9" s="9"/>
      <c r="DDX9" s="9"/>
      <c r="DDY9" s="9"/>
      <c r="DDZ9" s="9"/>
      <c r="DEA9" s="9"/>
      <c r="DEB9" s="9"/>
      <c r="DEC9" s="9"/>
      <c r="DED9" s="9"/>
      <c r="DEE9" s="9"/>
      <c r="DEF9" s="9"/>
      <c r="DEG9" s="9"/>
      <c r="DEH9" s="9"/>
      <c r="DEI9" s="9"/>
      <c r="DEJ9" s="9"/>
      <c r="DEK9" s="9"/>
      <c r="DEL9" s="9"/>
      <c r="DEM9" s="9"/>
      <c r="DEN9" s="9"/>
      <c r="DEO9" s="9"/>
      <c r="DEP9" s="9"/>
      <c r="DEQ9" s="9"/>
      <c r="DER9" s="9"/>
      <c r="DES9" s="9"/>
      <c r="DET9" s="9"/>
      <c r="DEU9" s="9"/>
      <c r="DEV9" s="9"/>
      <c r="DEW9" s="9"/>
      <c r="DEX9" s="9"/>
      <c r="DEY9" s="9"/>
      <c r="DEZ9" s="9"/>
      <c r="DFA9" s="9"/>
      <c r="DFB9" s="9"/>
      <c r="DFC9" s="9"/>
      <c r="DFD9" s="9"/>
      <c r="DFE9" s="9"/>
      <c r="DFF9" s="9"/>
      <c r="DFG9" s="9"/>
      <c r="DFH9" s="9"/>
      <c r="DFI9" s="9"/>
      <c r="DFJ9" s="9"/>
      <c r="DFK9" s="9"/>
      <c r="DFL9" s="9"/>
      <c r="DFM9" s="9"/>
      <c r="DFN9" s="9"/>
      <c r="DFO9" s="9"/>
      <c r="DFP9" s="9"/>
      <c r="DFQ9" s="9"/>
      <c r="DFR9" s="9"/>
      <c r="DFS9" s="9"/>
      <c r="DFT9" s="9"/>
      <c r="DFU9" s="9"/>
      <c r="DFV9" s="9"/>
      <c r="DFW9" s="9"/>
      <c r="DFX9" s="9"/>
      <c r="DFY9" s="9"/>
      <c r="DFZ9" s="9"/>
      <c r="DGA9" s="9"/>
      <c r="DGB9" s="9"/>
      <c r="DGC9" s="9"/>
      <c r="DGD9" s="9"/>
      <c r="DGE9" s="9"/>
      <c r="DGF9" s="9"/>
      <c r="DGG9" s="9"/>
      <c r="DGH9" s="9"/>
      <c r="DGI9" s="9"/>
      <c r="DGJ9" s="9"/>
      <c r="DGK9" s="9"/>
      <c r="DGL9" s="9"/>
      <c r="DGM9" s="9"/>
      <c r="DGN9" s="9"/>
      <c r="DGO9" s="9"/>
      <c r="DGP9" s="9"/>
      <c r="DGQ9" s="9"/>
      <c r="DGR9" s="9"/>
      <c r="DGS9" s="9"/>
      <c r="DGT9" s="9"/>
      <c r="DGU9" s="9"/>
      <c r="DGV9" s="9"/>
      <c r="DGW9" s="9"/>
      <c r="DGX9" s="9"/>
      <c r="DGY9" s="9"/>
      <c r="DGZ9" s="9"/>
      <c r="DHA9" s="9"/>
      <c r="DHB9" s="9"/>
      <c r="DHC9" s="9"/>
      <c r="DHD9" s="9"/>
      <c r="DHE9" s="9"/>
      <c r="DHF9" s="9"/>
      <c r="DHG9" s="9"/>
      <c r="DHH9" s="9"/>
      <c r="DHI9" s="9"/>
      <c r="DHJ9" s="9"/>
      <c r="DHK9" s="9"/>
      <c r="DHL9" s="9"/>
      <c r="DHM9" s="9"/>
      <c r="DHN9" s="9"/>
      <c r="DHO9" s="9"/>
      <c r="DHP9" s="9"/>
      <c r="DHQ9" s="9"/>
      <c r="DHR9" s="9"/>
      <c r="DHS9" s="9"/>
      <c r="DHT9" s="9"/>
      <c r="DHU9" s="9"/>
      <c r="DHV9" s="9"/>
      <c r="DHW9" s="9"/>
      <c r="DHX9" s="9"/>
      <c r="DHY9" s="9"/>
      <c r="DHZ9" s="9"/>
      <c r="DIA9" s="9"/>
      <c r="DIB9" s="9"/>
      <c r="DIC9" s="9"/>
      <c r="DID9" s="9"/>
      <c r="DIE9" s="9"/>
      <c r="DIF9" s="9"/>
      <c r="DIG9" s="9"/>
      <c r="DIH9" s="9"/>
      <c r="DII9" s="9"/>
      <c r="DIJ9" s="9"/>
      <c r="DIK9" s="9"/>
      <c r="DIL9" s="9"/>
      <c r="DIM9" s="9"/>
      <c r="DIN9" s="9"/>
      <c r="DIO9" s="9"/>
      <c r="DIP9" s="9"/>
      <c r="DIQ9" s="9"/>
      <c r="DIR9" s="9"/>
      <c r="DIS9" s="9"/>
      <c r="DIT9" s="9"/>
      <c r="DIU9" s="9"/>
      <c r="DIV9" s="9"/>
      <c r="DIW9" s="9"/>
      <c r="DIX9" s="9"/>
      <c r="DIY9" s="9"/>
      <c r="DIZ9" s="9"/>
      <c r="DJA9" s="9"/>
      <c r="DJB9" s="9"/>
      <c r="DJC9" s="9"/>
      <c r="DJD9" s="9"/>
      <c r="DJE9" s="9"/>
      <c r="DJF9" s="9"/>
      <c r="DJG9" s="9"/>
      <c r="DJH9" s="9"/>
      <c r="DJI9" s="9"/>
      <c r="DJJ9" s="9"/>
      <c r="DJK9" s="9"/>
      <c r="DJL9" s="9"/>
      <c r="DJM9" s="9"/>
      <c r="DJN9" s="9"/>
      <c r="DJO9" s="9"/>
      <c r="DJP9" s="9"/>
      <c r="DJQ9" s="9"/>
      <c r="DJR9" s="9"/>
      <c r="DJS9" s="9"/>
      <c r="DJT9" s="9"/>
      <c r="DJU9" s="9"/>
      <c r="DJV9" s="9"/>
      <c r="DJW9" s="9"/>
      <c r="DJX9" s="9"/>
      <c r="DJY9" s="9"/>
      <c r="DJZ9" s="9"/>
      <c r="DKA9" s="9"/>
      <c r="DKB9" s="9"/>
      <c r="DKC9" s="9"/>
      <c r="DKD9" s="9"/>
      <c r="DKE9" s="9"/>
      <c r="DKF9" s="9"/>
      <c r="DKG9" s="9"/>
      <c r="DKH9" s="9"/>
      <c r="DKI9" s="9"/>
      <c r="DKJ9" s="9"/>
      <c r="DKK9" s="9"/>
      <c r="DKL9" s="9"/>
      <c r="DKM9" s="9"/>
      <c r="DKN9" s="9"/>
      <c r="DKO9" s="9"/>
      <c r="DKP9" s="9"/>
      <c r="DKQ9" s="9"/>
      <c r="DKR9" s="9"/>
      <c r="DKS9" s="9"/>
      <c r="DKT9" s="9"/>
      <c r="DKU9" s="9"/>
      <c r="DKV9" s="9"/>
      <c r="DKW9" s="9"/>
      <c r="DKX9" s="9"/>
      <c r="DKY9" s="9"/>
      <c r="DKZ9" s="9"/>
      <c r="DLA9" s="9"/>
      <c r="DLB9" s="9"/>
      <c r="DLC9" s="9"/>
      <c r="DLD9" s="9"/>
      <c r="DLE9" s="9"/>
      <c r="DLF9" s="9"/>
      <c r="DLG9" s="9"/>
      <c r="DLH9" s="9"/>
      <c r="DLI9" s="9"/>
      <c r="DLJ9" s="9"/>
      <c r="DLK9" s="9"/>
      <c r="DLL9" s="9"/>
      <c r="DLM9" s="9"/>
      <c r="DLN9" s="9"/>
      <c r="DLO9" s="9"/>
      <c r="DLP9" s="9"/>
      <c r="DLQ9" s="9"/>
      <c r="DLR9" s="9"/>
      <c r="DLS9" s="9"/>
      <c r="DLT9" s="9"/>
      <c r="DLU9" s="9"/>
      <c r="DLV9" s="9"/>
      <c r="DLW9" s="9"/>
      <c r="DLX9" s="9"/>
      <c r="DLY9" s="9"/>
      <c r="DLZ9" s="9"/>
      <c r="DMA9" s="9"/>
      <c r="DMB9" s="9"/>
      <c r="DMC9" s="9"/>
      <c r="DMD9" s="9"/>
      <c r="DME9" s="9"/>
      <c r="DMF9" s="9"/>
      <c r="DMG9" s="9"/>
      <c r="DMH9" s="9"/>
      <c r="DMI9" s="9"/>
      <c r="DMJ9" s="9"/>
      <c r="DMK9" s="9"/>
      <c r="DML9" s="9"/>
      <c r="DMM9" s="9"/>
      <c r="DMN9" s="9"/>
      <c r="DMO9" s="9"/>
      <c r="DMP9" s="9"/>
      <c r="DMQ9" s="9"/>
      <c r="DMR9" s="9"/>
      <c r="DMS9" s="9"/>
      <c r="DMT9" s="9"/>
      <c r="DMU9" s="9"/>
      <c r="DMV9" s="9"/>
      <c r="DMW9" s="9"/>
      <c r="DMX9" s="9"/>
      <c r="DMY9" s="9"/>
      <c r="DMZ9" s="9"/>
      <c r="DNA9" s="9"/>
      <c r="DNB9" s="9"/>
      <c r="DNC9" s="9"/>
      <c r="DND9" s="9"/>
      <c r="DNE9" s="9"/>
      <c r="DNF9" s="9"/>
      <c r="DNG9" s="9"/>
      <c r="DNH9" s="9"/>
      <c r="DNI9" s="9"/>
      <c r="DNJ9" s="9"/>
      <c r="DNK9" s="9"/>
      <c r="DNL9" s="9"/>
      <c r="DNM9" s="9"/>
      <c r="DNN9" s="9"/>
      <c r="DNO9" s="9"/>
      <c r="DNP9" s="9"/>
      <c r="DNQ9" s="9"/>
      <c r="DNR9" s="9"/>
      <c r="DNS9" s="9"/>
      <c r="DNT9" s="9"/>
      <c r="DNU9" s="9"/>
      <c r="DNV9" s="9"/>
      <c r="DNW9" s="9"/>
      <c r="DNX9" s="9"/>
      <c r="DNY9" s="9"/>
      <c r="DNZ9" s="9"/>
      <c r="DOA9" s="9"/>
      <c r="DOB9" s="9"/>
      <c r="DOC9" s="9"/>
      <c r="DOD9" s="9"/>
      <c r="DOE9" s="9"/>
      <c r="DOF9" s="9"/>
      <c r="DOG9" s="9"/>
      <c r="DOH9" s="9"/>
      <c r="DOI9" s="9"/>
      <c r="DOJ9" s="9"/>
      <c r="DOK9" s="9"/>
      <c r="DOL9" s="9"/>
      <c r="DOM9" s="9"/>
      <c r="DON9" s="9"/>
      <c r="DOO9" s="9"/>
      <c r="DOP9" s="9"/>
      <c r="DOQ9" s="9"/>
      <c r="DOR9" s="9"/>
      <c r="DOS9" s="9"/>
      <c r="DOT9" s="9"/>
      <c r="DOU9" s="9"/>
      <c r="DOV9" s="9"/>
      <c r="DOW9" s="9"/>
      <c r="DOX9" s="9"/>
      <c r="DOY9" s="9"/>
      <c r="DOZ9" s="9"/>
      <c r="DPA9" s="9"/>
      <c r="DPB9" s="9"/>
      <c r="DPC9" s="9"/>
      <c r="DPD9" s="9"/>
      <c r="DPE9" s="9"/>
      <c r="DPF9" s="9"/>
      <c r="DPG9" s="9"/>
      <c r="DPH9" s="9"/>
      <c r="DPI9" s="9"/>
      <c r="DPJ9" s="9"/>
      <c r="DPK9" s="9"/>
      <c r="DPL9" s="9"/>
      <c r="DPM9" s="9"/>
      <c r="DPN9" s="9"/>
      <c r="DPO9" s="9"/>
      <c r="DPP9" s="9"/>
      <c r="DPQ9" s="9"/>
      <c r="DPR9" s="9"/>
      <c r="DPS9" s="9"/>
      <c r="DPT9" s="9"/>
      <c r="DPU9" s="9"/>
      <c r="DPV9" s="9"/>
      <c r="DPW9" s="9"/>
      <c r="DPX9" s="9"/>
      <c r="DPY9" s="9"/>
      <c r="DPZ9" s="9"/>
      <c r="DQA9" s="9"/>
      <c r="DQB9" s="9"/>
      <c r="DQC9" s="9"/>
      <c r="DQD9" s="9"/>
      <c r="DQE9" s="9"/>
      <c r="DQF9" s="9"/>
      <c r="DQG9" s="9"/>
      <c r="DQH9" s="9"/>
      <c r="DQI9" s="9"/>
      <c r="DQJ9" s="9"/>
      <c r="DQK9" s="9"/>
      <c r="DQL9" s="9"/>
      <c r="DQM9" s="9"/>
      <c r="DQN9" s="9"/>
      <c r="DQO9" s="9"/>
      <c r="DQP9" s="9"/>
      <c r="DQQ9" s="9"/>
      <c r="DQR9" s="9"/>
      <c r="DQS9" s="9"/>
      <c r="DQT9" s="9"/>
      <c r="DQU9" s="9"/>
      <c r="DQV9" s="9"/>
      <c r="DQW9" s="9"/>
      <c r="DQX9" s="9"/>
      <c r="DQY9" s="9"/>
      <c r="DQZ9" s="9"/>
      <c r="DRA9" s="9"/>
      <c r="DRB9" s="9"/>
      <c r="DRC9" s="9"/>
      <c r="DRD9" s="9"/>
      <c r="DRE9" s="9"/>
      <c r="DRF9" s="9"/>
      <c r="DRG9" s="9"/>
      <c r="DRH9" s="9"/>
      <c r="DRI9" s="9"/>
      <c r="DRJ9" s="9"/>
      <c r="DRK9" s="9"/>
      <c r="DRL9" s="9"/>
      <c r="DRM9" s="9"/>
      <c r="DRN9" s="9"/>
      <c r="DRO9" s="9"/>
      <c r="DRP9" s="9"/>
      <c r="DRQ9" s="9"/>
      <c r="DRR9" s="9"/>
      <c r="DRS9" s="9"/>
      <c r="DRT9" s="9"/>
      <c r="DRU9" s="9"/>
      <c r="DRV9" s="9"/>
      <c r="DRW9" s="9"/>
      <c r="DRX9" s="9"/>
      <c r="DRY9" s="9"/>
      <c r="DRZ9" s="9"/>
      <c r="DSA9" s="9"/>
      <c r="DSB9" s="9"/>
      <c r="DSC9" s="9"/>
      <c r="DSD9" s="9"/>
      <c r="DSE9" s="9"/>
      <c r="DSF9" s="9"/>
      <c r="DSG9" s="9"/>
      <c r="DSH9" s="9"/>
      <c r="DSI9" s="9"/>
      <c r="DSJ9" s="9"/>
      <c r="DSK9" s="9"/>
      <c r="DSL9" s="9"/>
      <c r="DSM9" s="9"/>
      <c r="DSN9" s="9"/>
      <c r="DSO9" s="9"/>
      <c r="DSP9" s="9"/>
      <c r="DSQ9" s="9"/>
      <c r="DSR9" s="9"/>
      <c r="DSS9" s="9"/>
      <c r="DST9" s="9"/>
      <c r="DSU9" s="9"/>
      <c r="DSV9" s="9"/>
      <c r="DSW9" s="9"/>
      <c r="DSX9" s="9"/>
      <c r="DSY9" s="9"/>
      <c r="DSZ9" s="9"/>
      <c r="DTA9" s="9"/>
      <c r="DTB9" s="9"/>
      <c r="DTC9" s="9"/>
      <c r="DTD9" s="9"/>
      <c r="DTE9" s="9"/>
      <c r="DTF9" s="9"/>
      <c r="DTG9" s="9"/>
      <c r="DTH9" s="9"/>
      <c r="DTI9" s="9"/>
      <c r="DTJ9" s="9"/>
      <c r="DTK9" s="9"/>
      <c r="DTL9" s="9"/>
      <c r="DTM9" s="9"/>
      <c r="DTN9" s="9"/>
      <c r="DTO9" s="9"/>
      <c r="DTP9" s="9"/>
      <c r="DTQ9" s="9"/>
      <c r="DTR9" s="9"/>
      <c r="DTS9" s="9"/>
      <c r="DTT9" s="9"/>
      <c r="DTU9" s="9"/>
      <c r="DTV9" s="9"/>
      <c r="DTW9" s="9"/>
      <c r="DTX9" s="9"/>
      <c r="DTY9" s="9"/>
      <c r="DTZ9" s="9"/>
      <c r="DUA9" s="9"/>
      <c r="DUB9" s="9"/>
      <c r="DUC9" s="9"/>
      <c r="DUD9" s="9"/>
      <c r="DUE9" s="9"/>
      <c r="DUF9" s="9"/>
      <c r="DUG9" s="9"/>
      <c r="DUH9" s="9"/>
      <c r="DUI9" s="9"/>
      <c r="DUJ9" s="9"/>
      <c r="DUK9" s="9"/>
      <c r="DUL9" s="9"/>
      <c r="DUM9" s="9"/>
      <c r="DUN9" s="9"/>
      <c r="DUO9" s="9"/>
      <c r="DUP9" s="9"/>
      <c r="DUQ9" s="9"/>
      <c r="DUR9" s="9"/>
      <c r="DUS9" s="9"/>
      <c r="DUT9" s="9"/>
      <c r="DUU9" s="9"/>
      <c r="DUV9" s="9"/>
      <c r="DUW9" s="9"/>
      <c r="DUX9" s="9"/>
      <c r="DUY9" s="9"/>
      <c r="DUZ9" s="9"/>
      <c r="DVA9" s="9"/>
      <c r="DVB9" s="9"/>
      <c r="DVC9" s="9"/>
      <c r="DVD9" s="9"/>
      <c r="DVE9" s="9"/>
      <c r="DVF9" s="9"/>
      <c r="DVG9" s="9"/>
      <c r="DVH9" s="9"/>
      <c r="DVI9" s="9"/>
      <c r="DVJ9" s="9"/>
      <c r="DVK9" s="9"/>
      <c r="DVL9" s="9"/>
      <c r="DVM9" s="9"/>
      <c r="DVN9" s="9"/>
      <c r="DVO9" s="9"/>
      <c r="DVP9" s="9"/>
      <c r="DVQ9" s="9"/>
      <c r="DVR9" s="9"/>
      <c r="DVS9" s="9"/>
      <c r="DVT9" s="9"/>
      <c r="DVU9" s="9"/>
      <c r="DVV9" s="9"/>
      <c r="DVW9" s="9"/>
      <c r="DVX9" s="9"/>
      <c r="DVY9" s="9"/>
      <c r="DVZ9" s="9"/>
      <c r="DWA9" s="9"/>
      <c r="DWB9" s="9"/>
      <c r="DWC9" s="9"/>
      <c r="DWD9" s="9"/>
      <c r="DWE9" s="9"/>
      <c r="DWF9" s="9"/>
      <c r="DWG9" s="9"/>
      <c r="DWH9" s="9"/>
      <c r="DWI9" s="9"/>
      <c r="DWJ9" s="9"/>
      <c r="DWK9" s="9"/>
      <c r="DWL9" s="9"/>
      <c r="DWM9" s="9"/>
      <c r="DWN9" s="9"/>
      <c r="DWO9" s="9"/>
      <c r="DWP9" s="9"/>
      <c r="DWQ9" s="9"/>
      <c r="DWR9" s="9"/>
      <c r="DWS9" s="9"/>
      <c r="DWT9" s="9"/>
      <c r="DWU9" s="9"/>
      <c r="DWV9" s="9"/>
      <c r="DWW9" s="9"/>
      <c r="DWX9" s="9"/>
      <c r="DWY9" s="9"/>
      <c r="DWZ9" s="9"/>
      <c r="DXA9" s="9"/>
      <c r="DXB9" s="9"/>
      <c r="DXC9" s="9"/>
      <c r="DXD9" s="9"/>
      <c r="DXE9" s="9"/>
      <c r="DXF9" s="9"/>
      <c r="DXG9" s="9"/>
      <c r="DXH9" s="9"/>
      <c r="DXI9" s="9"/>
      <c r="DXJ9" s="9"/>
      <c r="DXK9" s="9"/>
      <c r="DXL9" s="9"/>
      <c r="DXM9" s="9"/>
      <c r="DXN9" s="9"/>
      <c r="DXO9" s="9"/>
      <c r="DXP9" s="9"/>
      <c r="DXQ9" s="9"/>
      <c r="DXR9" s="9"/>
      <c r="DXS9" s="9"/>
      <c r="DXT9" s="9"/>
      <c r="DXU9" s="9"/>
      <c r="DXV9" s="9"/>
      <c r="DXW9" s="9"/>
      <c r="DXX9" s="9"/>
      <c r="DXY9" s="9"/>
      <c r="DXZ9" s="9"/>
      <c r="DYA9" s="9"/>
      <c r="DYB9" s="9"/>
      <c r="DYC9" s="9"/>
      <c r="DYD9" s="9"/>
      <c r="DYE9" s="9"/>
      <c r="DYF9" s="9"/>
      <c r="DYG9" s="9"/>
      <c r="DYH9" s="9"/>
      <c r="DYI9" s="9"/>
      <c r="DYJ9" s="9"/>
      <c r="DYK9" s="9"/>
      <c r="DYL9" s="9"/>
      <c r="DYM9" s="9"/>
      <c r="DYN9" s="9"/>
      <c r="DYO9" s="9"/>
      <c r="DYP9" s="9"/>
      <c r="DYQ9" s="9"/>
      <c r="DYR9" s="9"/>
      <c r="DYS9" s="9"/>
      <c r="DYT9" s="9"/>
      <c r="DYU9" s="9"/>
      <c r="DYV9" s="9"/>
      <c r="DYW9" s="9"/>
      <c r="DYX9" s="9"/>
      <c r="DYY9" s="9"/>
      <c r="DYZ9" s="9"/>
      <c r="DZA9" s="9"/>
      <c r="DZB9" s="9"/>
      <c r="DZC9" s="9"/>
      <c r="DZD9" s="9"/>
      <c r="DZE9" s="9"/>
      <c r="DZF9" s="9"/>
      <c r="DZG9" s="9"/>
      <c r="DZH9" s="9"/>
      <c r="DZI9" s="9"/>
      <c r="DZJ9" s="9"/>
      <c r="DZK9" s="9"/>
      <c r="DZL9" s="9"/>
      <c r="DZM9" s="9"/>
      <c r="DZN9" s="9"/>
      <c r="DZO9" s="9"/>
      <c r="DZP9" s="9"/>
      <c r="DZQ9" s="9"/>
      <c r="DZR9" s="9"/>
      <c r="DZS9" s="9"/>
      <c r="DZT9" s="9"/>
      <c r="DZU9" s="9"/>
      <c r="DZV9" s="9"/>
      <c r="DZW9" s="9"/>
      <c r="DZX9" s="9"/>
      <c r="DZY9" s="9"/>
      <c r="DZZ9" s="9"/>
      <c r="EAA9" s="9"/>
      <c r="EAB9" s="9"/>
      <c r="EAC9" s="9"/>
      <c r="EAD9" s="9"/>
      <c r="EAE9" s="9"/>
      <c r="EAF9" s="9"/>
      <c r="EAG9" s="9"/>
      <c r="EAH9" s="9"/>
      <c r="EAI9" s="9"/>
      <c r="EAJ9" s="9"/>
      <c r="EAK9" s="9"/>
      <c r="EAL9" s="9"/>
      <c r="EAM9" s="9"/>
      <c r="EAN9" s="9"/>
      <c r="EAO9" s="9"/>
      <c r="EAP9" s="9"/>
      <c r="EAQ9" s="9"/>
      <c r="EAR9" s="9"/>
      <c r="EAS9" s="9"/>
      <c r="EAT9" s="9"/>
      <c r="EAU9" s="9"/>
      <c r="EAV9" s="9"/>
      <c r="EAW9" s="9"/>
      <c r="EAX9" s="9"/>
      <c r="EAY9" s="9"/>
      <c r="EAZ9" s="9"/>
      <c r="EBA9" s="9"/>
      <c r="EBB9" s="9"/>
      <c r="EBC9" s="9"/>
      <c r="EBD9" s="9"/>
      <c r="EBE9" s="9"/>
      <c r="EBF9" s="9"/>
      <c r="EBG9" s="9"/>
      <c r="EBH9" s="9"/>
      <c r="EBI9" s="9"/>
      <c r="EBJ9" s="9"/>
      <c r="EBK9" s="9"/>
      <c r="EBL9" s="9"/>
      <c r="EBM9" s="9"/>
      <c r="EBN9" s="9"/>
      <c r="EBO9" s="9"/>
      <c r="EBP9" s="9"/>
      <c r="EBQ9" s="9"/>
      <c r="EBR9" s="9"/>
      <c r="EBS9" s="9"/>
      <c r="EBT9" s="9"/>
      <c r="EBU9" s="9"/>
      <c r="EBV9" s="9"/>
      <c r="EBW9" s="9"/>
      <c r="EBX9" s="9"/>
      <c r="EBY9" s="9"/>
      <c r="EBZ9" s="9"/>
      <c r="ECA9" s="9"/>
      <c r="ECB9" s="9"/>
      <c r="ECC9" s="9"/>
      <c r="ECD9" s="9"/>
      <c r="ECE9" s="9"/>
      <c r="ECF9" s="9"/>
      <c r="ECG9" s="9"/>
      <c r="ECH9" s="9"/>
      <c r="ECI9" s="9"/>
      <c r="ECJ9" s="9"/>
      <c r="ECK9" s="9"/>
      <c r="ECL9" s="9"/>
      <c r="ECM9" s="9"/>
      <c r="ECN9" s="9"/>
      <c r="ECO9" s="9"/>
      <c r="ECP9" s="9"/>
      <c r="ECQ9" s="9"/>
      <c r="ECR9" s="9"/>
      <c r="ECS9" s="9"/>
      <c r="ECT9" s="9"/>
      <c r="ECU9" s="9"/>
      <c r="ECV9" s="9"/>
      <c r="ECW9" s="9"/>
      <c r="ECX9" s="9"/>
      <c r="ECY9" s="9"/>
      <c r="ECZ9" s="9"/>
      <c r="EDA9" s="9"/>
      <c r="EDB9" s="9"/>
      <c r="EDC9" s="9"/>
      <c r="EDD9" s="9"/>
      <c r="EDE9" s="9"/>
      <c r="EDF9" s="9"/>
      <c r="EDG9" s="9"/>
      <c r="EDH9" s="9"/>
      <c r="EDI9" s="9"/>
      <c r="EDJ9" s="9"/>
      <c r="EDK9" s="9"/>
      <c r="EDL9" s="9"/>
      <c r="EDM9" s="9"/>
      <c r="EDN9" s="9"/>
      <c r="EDO9" s="9"/>
      <c r="EDP9" s="9"/>
      <c r="EDQ9" s="9"/>
      <c r="EDR9" s="9"/>
      <c r="EDS9" s="9"/>
      <c r="EDT9" s="9"/>
      <c r="EDU9" s="9"/>
      <c r="EDV9" s="9"/>
      <c r="EDW9" s="9"/>
      <c r="EDX9" s="9"/>
      <c r="EDY9" s="9"/>
      <c r="EDZ9" s="9"/>
      <c r="EEA9" s="9"/>
      <c r="EEB9" s="9"/>
      <c r="EEC9" s="9"/>
      <c r="EED9" s="9"/>
      <c r="EEE9" s="9"/>
      <c r="EEF9" s="9"/>
      <c r="EEG9" s="9"/>
      <c r="EEH9" s="9"/>
      <c r="EEI9" s="9"/>
      <c r="EEJ9" s="9"/>
      <c r="EEK9" s="9"/>
      <c r="EEL9" s="9"/>
      <c r="EEM9" s="9"/>
      <c r="EEN9" s="9"/>
      <c r="EEO9" s="9"/>
      <c r="EEP9" s="9"/>
      <c r="EEQ9" s="9"/>
      <c r="EER9" s="9"/>
      <c r="EES9" s="9"/>
      <c r="EET9" s="9"/>
      <c r="EEU9" s="9"/>
      <c r="EEV9" s="9"/>
      <c r="EEW9" s="9"/>
      <c r="EEX9" s="9"/>
      <c r="EEY9" s="9"/>
      <c r="EEZ9" s="9"/>
      <c r="EFA9" s="9"/>
      <c r="EFB9" s="9"/>
      <c r="EFC9" s="9"/>
      <c r="EFD9" s="9"/>
      <c r="EFE9" s="9"/>
      <c r="EFF9" s="9"/>
      <c r="EFG9" s="9"/>
      <c r="EFH9" s="9"/>
      <c r="EFI9" s="9"/>
      <c r="EFJ9" s="9"/>
      <c r="EFK9" s="9"/>
      <c r="EFL9" s="9"/>
      <c r="EFM9" s="9"/>
      <c r="EFN9" s="9"/>
      <c r="EFO9" s="9"/>
      <c r="EFP9" s="9"/>
      <c r="EFQ9" s="9"/>
      <c r="EFR9" s="9"/>
      <c r="EFS9" s="9"/>
      <c r="EFT9" s="9"/>
      <c r="EFU9" s="9"/>
      <c r="EFV9" s="9"/>
      <c r="EFW9" s="9"/>
      <c r="EFX9" s="9"/>
      <c r="EFY9" s="9"/>
      <c r="EFZ9" s="9"/>
      <c r="EGA9" s="9"/>
      <c r="EGB9" s="9"/>
      <c r="EGC9" s="9"/>
      <c r="EGD9" s="9"/>
      <c r="EGE9" s="9"/>
      <c r="EGF9" s="9"/>
      <c r="EGG9" s="9"/>
      <c r="EGH9" s="9"/>
      <c r="EGI9" s="9"/>
      <c r="EGJ9" s="9"/>
      <c r="EGK9" s="9"/>
      <c r="EGL9" s="9"/>
      <c r="EGM9" s="9"/>
      <c r="EGN9" s="9"/>
      <c r="EGO9" s="9"/>
      <c r="EGP9" s="9"/>
      <c r="EGQ9" s="9"/>
      <c r="EGR9" s="9"/>
      <c r="EGS9" s="9"/>
      <c r="EGT9" s="9"/>
      <c r="EGU9" s="9"/>
      <c r="EGV9" s="9"/>
      <c r="EGW9" s="9"/>
      <c r="EGX9" s="9"/>
      <c r="EGY9" s="9"/>
      <c r="EGZ9" s="9"/>
      <c r="EHA9" s="9"/>
      <c r="EHB9" s="9"/>
      <c r="EHC9" s="9"/>
      <c r="EHD9" s="9"/>
      <c r="EHE9" s="9"/>
      <c r="EHF9" s="9"/>
      <c r="EHG9" s="9"/>
      <c r="EHH9" s="9"/>
      <c r="EHI9" s="9"/>
      <c r="EHJ9" s="9"/>
      <c r="EHK9" s="9"/>
      <c r="EHL9" s="9"/>
      <c r="EHM9" s="9"/>
      <c r="EHN9" s="9"/>
      <c r="EHO9" s="9"/>
      <c r="EHP9" s="9"/>
      <c r="EHQ9" s="9"/>
      <c r="EHR9" s="9"/>
      <c r="EHS9" s="9"/>
      <c r="EHT9" s="9"/>
      <c r="EHU9" s="9"/>
      <c r="EHV9" s="9"/>
      <c r="EHW9" s="9"/>
      <c r="EHX9" s="9"/>
      <c r="EHY9" s="9"/>
      <c r="EHZ9" s="9"/>
      <c r="EIA9" s="9"/>
      <c r="EIB9" s="9"/>
      <c r="EIC9" s="9"/>
      <c r="EID9" s="9"/>
      <c r="EIE9" s="9"/>
      <c r="EIF9" s="9"/>
      <c r="EIG9" s="9"/>
      <c r="EIH9" s="9"/>
      <c r="EII9" s="9"/>
      <c r="EIJ9" s="9"/>
      <c r="EIK9" s="9"/>
      <c r="EIL9" s="9"/>
      <c r="EIM9" s="9"/>
      <c r="EIN9" s="9"/>
      <c r="EIO9" s="9"/>
      <c r="EIP9" s="9"/>
      <c r="EIQ9" s="9"/>
      <c r="EIR9" s="9"/>
      <c r="EIS9" s="9"/>
      <c r="EIT9" s="9"/>
      <c r="EIU9" s="9"/>
      <c r="EIV9" s="9"/>
      <c r="EIW9" s="9"/>
      <c r="EIX9" s="9"/>
      <c r="EIY9" s="9"/>
      <c r="EIZ9" s="9"/>
      <c r="EJA9" s="9"/>
      <c r="EJB9" s="9"/>
      <c r="EJC9" s="9"/>
      <c r="EJD9" s="9"/>
      <c r="EJE9" s="9"/>
      <c r="EJF9" s="9"/>
      <c r="EJG9" s="9"/>
      <c r="EJH9" s="9"/>
      <c r="EJI9" s="9"/>
      <c r="EJJ9" s="9"/>
      <c r="EJK9" s="9"/>
      <c r="EJL9" s="9"/>
      <c r="EJM9" s="9"/>
      <c r="EJN9" s="9"/>
      <c r="EJO9" s="9"/>
      <c r="EJP9" s="9"/>
      <c r="EJQ9" s="9"/>
      <c r="EJR9" s="9"/>
      <c r="EJS9" s="9"/>
      <c r="EJT9" s="9"/>
      <c r="EJU9" s="9"/>
      <c r="EJV9" s="9"/>
      <c r="EJW9" s="9"/>
      <c r="EJX9" s="9"/>
      <c r="EJY9" s="9"/>
      <c r="EJZ9" s="9"/>
      <c r="EKA9" s="9"/>
      <c r="EKB9" s="9"/>
      <c r="EKC9" s="9"/>
      <c r="EKD9" s="9"/>
      <c r="EKE9" s="9"/>
      <c r="EKF9" s="9"/>
      <c r="EKG9" s="9"/>
      <c r="EKH9" s="9"/>
      <c r="EKI9" s="9"/>
      <c r="EKJ9" s="9"/>
      <c r="EKK9" s="9"/>
      <c r="EKL9" s="9"/>
      <c r="EKM9" s="9"/>
      <c r="EKN9" s="9"/>
      <c r="EKO9" s="9"/>
      <c r="EKP9" s="9"/>
      <c r="EKQ9" s="9"/>
      <c r="EKR9" s="9"/>
      <c r="EKS9" s="9"/>
      <c r="EKT9" s="9"/>
      <c r="EKU9" s="9"/>
      <c r="EKV9" s="9"/>
      <c r="EKW9" s="9"/>
      <c r="EKX9" s="9"/>
      <c r="EKY9" s="9"/>
      <c r="EKZ9" s="9"/>
      <c r="ELA9" s="9"/>
      <c r="ELB9" s="9"/>
      <c r="ELC9" s="9"/>
      <c r="ELD9" s="9"/>
      <c r="ELE9" s="9"/>
      <c r="ELF9" s="9"/>
      <c r="ELG9" s="9"/>
      <c r="ELH9" s="9"/>
      <c r="ELI9" s="9"/>
      <c r="ELJ9" s="9"/>
      <c r="ELK9" s="9"/>
      <c r="ELL9" s="9"/>
      <c r="ELM9" s="9"/>
      <c r="ELN9" s="9"/>
      <c r="ELO9" s="9"/>
      <c r="ELP9" s="9"/>
      <c r="ELQ9" s="9"/>
      <c r="ELR9" s="9"/>
      <c r="ELS9" s="9"/>
      <c r="ELT9" s="9"/>
      <c r="ELU9" s="9"/>
      <c r="ELV9" s="9"/>
      <c r="ELW9" s="9"/>
      <c r="ELX9" s="9"/>
      <c r="ELY9" s="9"/>
      <c r="ELZ9" s="9"/>
      <c r="EMA9" s="9"/>
      <c r="EMB9" s="9"/>
      <c r="EMC9" s="9"/>
      <c r="EMD9" s="9"/>
      <c r="EME9" s="9"/>
      <c r="EMF9" s="9"/>
      <c r="EMG9" s="9"/>
      <c r="EMH9" s="9"/>
      <c r="EMI9" s="9"/>
      <c r="EMJ9" s="9"/>
      <c r="EMK9" s="9"/>
      <c r="EML9" s="9"/>
      <c r="EMM9" s="9"/>
      <c r="EMN9" s="9"/>
      <c r="EMO9" s="9"/>
      <c r="EMP9" s="9"/>
      <c r="EMQ9" s="9"/>
      <c r="EMR9" s="9"/>
      <c r="EMS9" s="9"/>
      <c r="EMT9" s="9"/>
      <c r="EMU9" s="9"/>
      <c r="EMV9" s="9"/>
      <c r="EMW9" s="9"/>
      <c r="EMX9" s="9"/>
      <c r="EMY9" s="9"/>
      <c r="EMZ9" s="9"/>
      <c r="ENA9" s="9"/>
      <c r="ENB9" s="9"/>
      <c r="ENC9" s="9"/>
      <c r="END9" s="9"/>
      <c r="ENE9" s="9"/>
      <c r="ENF9" s="9"/>
      <c r="ENG9" s="9"/>
      <c r="ENH9" s="9"/>
      <c r="ENI9" s="9"/>
      <c r="ENJ9" s="9"/>
      <c r="ENK9" s="9"/>
      <c r="ENL9" s="9"/>
      <c r="ENM9" s="9"/>
      <c r="ENN9" s="9"/>
      <c r="ENO9" s="9"/>
      <c r="ENP9" s="9"/>
      <c r="ENQ9" s="9"/>
      <c r="ENR9" s="9"/>
      <c r="ENS9" s="9"/>
      <c r="ENT9" s="9"/>
      <c r="ENU9" s="9"/>
      <c r="ENV9" s="9"/>
      <c r="ENW9" s="9"/>
      <c r="ENX9" s="9"/>
      <c r="ENY9" s="9"/>
      <c r="ENZ9" s="9"/>
      <c r="EOA9" s="9"/>
      <c r="EOB9" s="9"/>
      <c r="EOC9" s="9"/>
      <c r="EOD9" s="9"/>
      <c r="EOE9" s="9"/>
      <c r="EOF9" s="9"/>
      <c r="EOG9" s="9"/>
      <c r="EOH9" s="9"/>
      <c r="EOI9" s="9"/>
      <c r="EOJ9" s="9"/>
      <c r="EOK9" s="9"/>
      <c r="EOL9" s="9"/>
      <c r="EOM9" s="9"/>
      <c r="EON9" s="9"/>
      <c r="EOO9" s="9"/>
      <c r="EOP9" s="9"/>
      <c r="EOQ9" s="9"/>
      <c r="EOR9" s="9"/>
      <c r="EOS9" s="9"/>
      <c r="EOT9" s="9"/>
      <c r="EOU9" s="9"/>
      <c r="EOV9" s="9"/>
      <c r="EOW9" s="9"/>
      <c r="EOX9" s="9"/>
      <c r="EOY9" s="9"/>
      <c r="EOZ9" s="9"/>
      <c r="EPA9" s="9"/>
      <c r="EPB9" s="9"/>
      <c r="EPC9" s="9"/>
      <c r="EPD9" s="9"/>
      <c r="EPE9" s="9"/>
      <c r="EPF9" s="9"/>
      <c r="EPG9" s="9"/>
      <c r="EPH9" s="9"/>
      <c r="EPI9" s="9"/>
      <c r="EPJ9" s="9"/>
      <c r="EPK9" s="9"/>
      <c r="EPL9" s="9"/>
      <c r="EPM9" s="9"/>
      <c r="EPN9" s="9"/>
      <c r="EPO9" s="9"/>
      <c r="EPP9" s="9"/>
      <c r="EPQ9" s="9"/>
      <c r="EPR9" s="9"/>
      <c r="EPS9" s="9"/>
      <c r="EPT9" s="9"/>
      <c r="EPU9" s="9"/>
      <c r="EPV9" s="9"/>
      <c r="EPW9" s="9"/>
      <c r="EPX9" s="9"/>
      <c r="EPY9" s="9"/>
      <c r="EPZ9" s="9"/>
      <c r="EQA9" s="9"/>
      <c r="EQB9" s="9"/>
      <c r="EQC9" s="9"/>
      <c r="EQD9" s="9"/>
      <c r="EQE9" s="9"/>
      <c r="EQF9" s="9"/>
      <c r="EQG9" s="9"/>
      <c r="EQH9" s="9"/>
      <c r="EQI9" s="9"/>
      <c r="EQJ9" s="9"/>
      <c r="EQK9" s="9"/>
      <c r="EQL9" s="9"/>
      <c r="EQM9" s="9"/>
      <c r="EQN9" s="9"/>
      <c r="EQO9" s="9"/>
      <c r="EQP9" s="9"/>
      <c r="EQQ9" s="9"/>
      <c r="EQR9" s="9"/>
      <c r="EQS9" s="9"/>
      <c r="EQT9" s="9"/>
      <c r="EQU9" s="9"/>
      <c r="EQV9" s="9"/>
      <c r="EQW9" s="9"/>
      <c r="EQX9" s="9"/>
      <c r="EQY9" s="9"/>
      <c r="EQZ9" s="9"/>
      <c r="ERA9" s="9"/>
      <c r="ERB9" s="9"/>
      <c r="ERC9" s="9"/>
      <c r="ERD9" s="9"/>
      <c r="ERE9" s="9"/>
      <c r="ERF9" s="9"/>
      <c r="ERG9" s="9"/>
      <c r="ERH9" s="9"/>
      <c r="ERI9" s="9"/>
      <c r="ERJ9" s="9"/>
      <c r="ERK9" s="9"/>
      <c r="ERL9" s="9"/>
      <c r="ERM9" s="9"/>
      <c r="ERN9" s="9"/>
      <c r="ERO9" s="9"/>
      <c r="ERP9" s="9"/>
      <c r="ERQ9" s="9"/>
      <c r="ERR9" s="9"/>
      <c r="ERS9" s="9"/>
      <c r="ERT9" s="9"/>
      <c r="ERU9" s="9"/>
      <c r="ERV9" s="9"/>
      <c r="ERW9" s="9"/>
      <c r="ERX9" s="9"/>
      <c r="ERY9" s="9"/>
      <c r="ERZ9" s="9"/>
      <c r="ESA9" s="9"/>
      <c r="ESB9" s="9"/>
      <c r="ESC9" s="9"/>
      <c r="ESD9" s="9"/>
      <c r="ESE9" s="9"/>
      <c r="ESF9" s="9"/>
      <c r="ESG9" s="9"/>
      <c r="ESH9" s="9"/>
      <c r="ESI9" s="9"/>
      <c r="ESJ9" s="9"/>
      <c r="ESK9" s="9"/>
      <c r="ESL9" s="9"/>
      <c r="ESM9" s="9"/>
      <c r="ESN9" s="9"/>
      <c r="ESO9" s="9"/>
      <c r="ESP9" s="9"/>
      <c r="ESQ9" s="9"/>
      <c r="ESR9" s="9"/>
      <c r="ESS9" s="9"/>
      <c r="EST9" s="9"/>
      <c r="ESU9" s="9"/>
      <c r="ESV9" s="9"/>
      <c r="ESW9" s="9"/>
      <c r="ESX9" s="9"/>
      <c r="ESY9" s="9"/>
      <c r="ESZ9" s="9"/>
      <c r="ETA9" s="9"/>
      <c r="ETB9" s="9"/>
      <c r="ETC9" s="9"/>
      <c r="ETD9" s="9"/>
      <c r="ETE9" s="9"/>
      <c r="ETF9" s="9"/>
      <c r="ETG9" s="9"/>
      <c r="ETH9" s="9"/>
      <c r="ETI9" s="9"/>
      <c r="ETJ9" s="9"/>
      <c r="ETK9" s="9"/>
      <c r="ETL9" s="9"/>
      <c r="ETM9" s="9"/>
      <c r="ETN9" s="9"/>
      <c r="ETO9" s="9"/>
      <c r="ETP9" s="9"/>
      <c r="ETQ9" s="9"/>
      <c r="ETR9" s="9"/>
      <c r="ETS9" s="9"/>
      <c r="ETT9" s="9"/>
      <c r="ETU9" s="9"/>
      <c r="ETV9" s="9"/>
      <c r="ETW9" s="9"/>
      <c r="ETX9" s="9"/>
      <c r="ETY9" s="9"/>
      <c r="ETZ9" s="9"/>
      <c r="EUA9" s="9"/>
      <c r="EUB9" s="9"/>
      <c r="EUC9" s="9"/>
      <c r="EUD9" s="9"/>
      <c r="EUE9" s="9"/>
      <c r="EUF9" s="9"/>
      <c r="EUG9" s="9"/>
      <c r="EUH9" s="9"/>
      <c r="EUI9" s="9"/>
      <c r="EUJ9" s="9"/>
      <c r="EUK9" s="9"/>
      <c r="EUL9" s="9"/>
      <c r="EUM9" s="9"/>
      <c r="EUN9" s="9"/>
      <c r="EUO9" s="9"/>
      <c r="EUP9" s="9"/>
      <c r="EUQ9" s="9"/>
      <c r="EUR9" s="9"/>
      <c r="EUS9" s="9"/>
      <c r="EUT9" s="9"/>
      <c r="EUU9" s="9"/>
      <c r="EUV9" s="9"/>
      <c r="EUW9" s="9"/>
      <c r="EUX9" s="9"/>
      <c r="EUY9" s="9"/>
      <c r="EUZ9" s="9"/>
      <c r="EVA9" s="9"/>
      <c r="EVB9" s="9"/>
      <c r="EVC9" s="9"/>
      <c r="EVD9" s="9"/>
      <c r="EVE9" s="9"/>
      <c r="EVF9" s="9"/>
      <c r="EVG9" s="9"/>
      <c r="EVH9" s="9"/>
      <c r="EVI9" s="9"/>
      <c r="EVJ9" s="9"/>
      <c r="EVK9" s="9"/>
      <c r="EVL9" s="9"/>
      <c r="EVM9" s="9"/>
      <c r="EVN9" s="9"/>
      <c r="EVO9" s="9"/>
      <c r="EVP9" s="9"/>
      <c r="EVQ9" s="9"/>
      <c r="EVR9" s="9"/>
      <c r="EVS9" s="9"/>
      <c r="EVT9" s="9"/>
      <c r="EVU9" s="9"/>
      <c r="EVV9" s="9"/>
      <c r="EVW9" s="9"/>
      <c r="EVX9" s="9"/>
      <c r="EVY9" s="9"/>
      <c r="EVZ9" s="9"/>
      <c r="EWA9" s="9"/>
      <c r="EWB9" s="9"/>
      <c r="EWC9" s="9"/>
      <c r="EWD9" s="9"/>
      <c r="EWE9" s="9"/>
      <c r="EWF9" s="9"/>
      <c r="EWG9" s="9"/>
      <c r="EWH9" s="9"/>
      <c r="EWI9" s="9"/>
      <c r="EWJ9" s="9"/>
      <c r="EWK9" s="9"/>
      <c r="EWL9" s="9"/>
      <c r="EWM9" s="9"/>
      <c r="EWN9" s="9"/>
      <c r="EWO9" s="9"/>
      <c r="EWP9" s="9"/>
      <c r="EWQ9" s="9"/>
      <c r="EWR9" s="9"/>
      <c r="EWS9" s="9"/>
      <c r="EWT9" s="9"/>
      <c r="EWU9" s="9"/>
      <c r="EWV9" s="9"/>
      <c r="EWW9" s="9"/>
      <c r="EWX9" s="9"/>
      <c r="EWY9" s="9"/>
      <c r="EWZ9" s="9"/>
      <c r="EXA9" s="9"/>
      <c r="EXB9" s="9"/>
      <c r="EXC9" s="9"/>
      <c r="EXD9" s="9"/>
      <c r="EXE9" s="9"/>
      <c r="EXF9" s="9"/>
      <c r="EXG9" s="9"/>
      <c r="EXH9" s="9"/>
      <c r="EXI9" s="9"/>
      <c r="EXJ9" s="9"/>
      <c r="EXK9" s="9"/>
      <c r="EXL9" s="9"/>
      <c r="EXM9" s="9"/>
      <c r="EXN9" s="9"/>
      <c r="EXO9" s="9"/>
      <c r="EXP9" s="9"/>
      <c r="EXQ9" s="9"/>
      <c r="EXR9" s="9"/>
      <c r="EXS9" s="9"/>
      <c r="EXT9" s="9"/>
      <c r="EXU9" s="9"/>
      <c r="EXV9" s="9"/>
      <c r="EXW9" s="9"/>
      <c r="EXX9" s="9"/>
      <c r="EXY9" s="9"/>
      <c r="EXZ9" s="9"/>
      <c r="EYA9" s="9"/>
      <c r="EYB9" s="9"/>
      <c r="EYC9" s="9"/>
      <c r="EYD9" s="9"/>
      <c r="EYE9" s="9"/>
      <c r="EYF9" s="9"/>
      <c r="EYG9" s="9"/>
      <c r="EYH9" s="9"/>
      <c r="EYI9" s="9"/>
      <c r="EYJ9" s="9"/>
      <c r="EYK9" s="9"/>
      <c r="EYL9" s="9"/>
      <c r="EYM9" s="9"/>
      <c r="EYN9" s="9"/>
      <c r="EYO9" s="9"/>
      <c r="EYP9" s="9"/>
      <c r="EYQ9" s="9"/>
      <c r="EYR9" s="9"/>
      <c r="EYS9" s="9"/>
      <c r="EYT9" s="9"/>
      <c r="EYU9" s="9"/>
      <c r="EYV9" s="9"/>
      <c r="EYW9" s="9"/>
      <c r="EYX9" s="9"/>
      <c r="EYY9" s="9"/>
      <c r="EYZ9" s="9"/>
      <c r="EZA9" s="9"/>
      <c r="EZB9" s="9"/>
      <c r="EZC9" s="9"/>
      <c r="EZD9" s="9"/>
      <c r="EZE9" s="9"/>
      <c r="EZF9" s="9"/>
      <c r="EZG9" s="9"/>
      <c r="EZH9" s="9"/>
      <c r="EZI9" s="9"/>
      <c r="EZJ9" s="9"/>
      <c r="EZK9" s="9"/>
      <c r="EZL9" s="9"/>
      <c r="EZM9" s="9"/>
      <c r="EZN9" s="9"/>
      <c r="EZO9" s="9"/>
      <c r="EZP9" s="9"/>
      <c r="EZQ9" s="9"/>
      <c r="EZR9" s="9"/>
      <c r="EZS9" s="9"/>
      <c r="EZT9" s="9"/>
      <c r="EZU9" s="9"/>
      <c r="EZV9" s="9"/>
      <c r="EZW9" s="9"/>
      <c r="EZX9" s="9"/>
      <c r="EZY9" s="9"/>
      <c r="EZZ9" s="9"/>
      <c r="FAA9" s="9"/>
      <c r="FAB9" s="9"/>
      <c r="FAC9" s="9"/>
      <c r="FAD9" s="9"/>
      <c r="FAE9" s="9"/>
      <c r="FAF9" s="9"/>
      <c r="FAG9" s="9"/>
      <c r="FAH9" s="9"/>
      <c r="FAI9" s="9"/>
      <c r="FAJ9" s="9"/>
      <c r="FAK9" s="9"/>
      <c r="FAL9" s="9"/>
      <c r="FAM9" s="9"/>
      <c r="FAN9" s="9"/>
      <c r="FAO9" s="9"/>
      <c r="FAP9" s="9"/>
      <c r="FAQ9" s="9"/>
      <c r="FAR9" s="9"/>
      <c r="FAS9" s="9"/>
      <c r="FAT9" s="9"/>
      <c r="FAU9" s="9"/>
      <c r="FAV9" s="9"/>
      <c r="FAW9" s="9"/>
      <c r="FAX9" s="9"/>
      <c r="FAY9" s="9"/>
      <c r="FAZ9" s="9"/>
      <c r="FBA9" s="9"/>
      <c r="FBB9" s="9"/>
      <c r="FBC9" s="9"/>
      <c r="FBD9" s="9"/>
      <c r="FBE9" s="9"/>
      <c r="FBF9" s="9"/>
      <c r="FBG9" s="9"/>
      <c r="FBH9" s="9"/>
      <c r="FBI9" s="9"/>
      <c r="FBJ9" s="9"/>
      <c r="FBK9" s="9"/>
      <c r="FBL9" s="9"/>
      <c r="FBM9" s="9"/>
      <c r="FBN9" s="9"/>
      <c r="FBO9" s="9"/>
      <c r="FBP9" s="9"/>
      <c r="FBQ9" s="9"/>
      <c r="FBR9" s="9"/>
      <c r="FBS9" s="9"/>
      <c r="FBT9" s="9"/>
      <c r="FBU9" s="9"/>
      <c r="FBV9" s="9"/>
      <c r="FBW9" s="9"/>
      <c r="FBX9" s="9"/>
      <c r="FBY9" s="9"/>
      <c r="FBZ9" s="9"/>
      <c r="FCA9" s="9"/>
      <c r="FCB9" s="9"/>
      <c r="FCC9" s="9"/>
      <c r="FCD9" s="9"/>
      <c r="FCE9" s="9"/>
      <c r="FCF9" s="9"/>
      <c r="FCG9" s="9"/>
      <c r="FCH9" s="9"/>
      <c r="FCI9" s="9"/>
      <c r="FCJ9" s="9"/>
      <c r="FCK9" s="9"/>
      <c r="FCL9" s="9"/>
      <c r="FCM9" s="9"/>
      <c r="FCN9" s="9"/>
      <c r="FCO9" s="9"/>
      <c r="FCP9" s="9"/>
      <c r="FCQ9" s="9"/>
      <c r="FCR9" s="9"/>
      <c r="FCS9" s="9"/>
      <c r="FCT9" s="9"/>
      <c r="FCU9" s="9"/>
      <c r="FCV9" s="9"/>
      <c r="FCW9" s="9"/>
      <c r="FCX9" s="9"/>
      <c r="FCY9" s="9"/>
      <c r="FCZ9" s="9"/>
      <c r="FDA9" s="9"/>
      <c r="FDB9" s="9"/>
      <c r="FDC9" s="9"/>
      <c r="FDD9" s="9"/>
      <c r="FDE9" s="9"/>
      <c r="FDF9" s="9"/>
      <c r="FDG9" s="9"/>
      <c r="FDH9" s="9"/>
      <c r="FDI9" s="9"/>
      <c r="FDJ9" s="9"/>
      <c r="FDK9" s="9"/>
      <c r="FDL9" s="9"/>
      <c r="FDM9" s="9"/>
      <c r="FDN9" s="9"/>
      <c r="FDO9" s="9"/>
      <c r="FDP9" s="9"/>
      <c r="FDQ9" s="9"/>
      <c r="FDR9" s="9"/>
      <c r="FDS9" s="9"/>
      <c r="FDT9" s="9"/>
      <c r="FDU9" s="9"/>
      <c r="FDV9" s="9"/>
      <c r="FDW9" s="9"/>
      <c r="FDX9" s="9"/>
      <c r="FDY9" s="9"/>
      <c r="FDZ9" s="9"/>
      <c r="FEA9" s="9"/>
      <c r="FEB9" s="9"/>
      <c r="FEC9" s="9"/>
      <c r="FED9" s="9"/>
      <c r="FEE9" s="9"/>
      <c r="FEF9" s="9"/>
      <c r="FEG9" s="9"/>
      <c r="FEH9" s="9"/>
      <c r="FEI9" s="9"/>
      <c r="FEJ9" s="9"/>
      <c r="FEK9" s="9"/>
      <c r="FEL9" s="9"/>
      <c r="FEM9" s="9"/>
      <c r="FEN9" s="9"/>
      <c r="FEO9" s="9"/>
      <c r="FEP9" s="9"/>
      <c r="FEQ9" s="9"/>
      <c r="FER9" s="9"/>
      <c r="FES9" s="9"/>
      <c r="FET9" s="9"/>
      <c r="FEU9" s="9"/>
      <c r="FEV9" s="9"/>
      <c r="FEW9" s="9"/>
      <c r="FEX9" s="9"/>
      <c r="FEY9" s="9"/>
      <c r="FEZ9" s="9"/>
      <c r="FFA9" s="9"/>
      <c r="FFB9" s="9"/>
      <c r="FFC9" s="9"/>
      <c r="FFD9" s="9"/>
      <c r="FFE9" s="9"/>
      <c r="FFF9" s="9"/>
      <c r="FFG9" s="9"/>
      <c r="FFH9" s="9"/>
      <c r="FFI9" s="9"/>
      <c r="FFJ9" s="9"/>
      <c r="FFK9" s="9"/>
      <c r="FFL9" s="9"/>
      <c r="FFM9" s="9"/>
      <c r="FFN9" s="9"/>
      <c r="FFO9" s="9"/>
      <c r="FFP9" s="9"/>
      <c r="FFQ9" s="9"/>
      <c r="FFR9" s="9"/>
      <c r="FFS9" s="9"/>
      <c r="FFT9" s="9"/>
      <c r="FFU9" s="9"/>
      <c r="FFV9" s="9"/>
      <c r="FFW9" s="9"/>
      <c r="FFX9" s="9"/>
      <c r="FFY9" s="9"/>
      <c r="FFZ9" s="9"/>
      <c r="FGA9" s="9"/>
      <c r="FGB9" s="9"/>
      <c r="FGC9" s="9"/>
      <c r="FGD9" s="9"/>
      <c r="FGE9" s="9"/>
      <c r="FGF9" s="9"/>
      <c r="FGG9" s="9"/>
      <c r="FGH9" s="9"/>
      <c r="FGI9" s="9"/>
      <c r="FGJ9" s="9"/>
      <c r="FGK9" s="9"/>
      <c r="FGL9" s="9"/>
      <c r="FGM9" s="9"/>
      <c r="FGN9" s="9"/>
      <c r="FGO9" s="9"/>
      <c r="FGP9" s="9"/>
      <c r="FGQ9" s="9"/>
      <c r="FGR9" s="9"/>
      <c r="FGS9" s="9"/>
      <c r="FGT9" s="9"/>
      <c r="FGU9" s="9"/>
      <c r="FGV9" s="9"/>
      <c r="FGW9" s="9"/>
      <c r="FGX9" s="9"/>
      <c r="FGY9" s="9"/>
      <c r="FGZ9" s="9"/>
      <c r="FHA9" s="9"/>
      <c r="FHB9" s="9"/>
      <c r="FHC9" s="9"/>
      <c r="FHD9" s="9"/>
      <c r="FHE9" s="9"/>
      <c r="FHF9" s="9"/>
      <c r="FHG9" s="9"/>
      <c r="FHH9" s="9"/>
      <c r="FHI9" s="9"/>
      <c r="FHJ9" s="9"/>
      <c r="FHK9" s="9"/>
      <c r="FHL9" s="9"/>
      <c r="FHM9" s="9"/>
      <c r="FHN9" s="9"/>
      <c r="FHO9" s="9"/>
      <c r="FHP9" s="9"/>
      <c r="FHQ9" s="9"/>
      <c r="FHR9" s="9"/>
      <c r="FHS9" s="9"/>
      <c r="FHT9" s="9"/>
      <c r="FHU9" s="9"/>
      <c r="FHV9" s="9"/>
      <c r="FHW9" s="9"/>
      <c r="FHX9" s="9"/>
      <c r="FHY9" s="9"/>
      <c r="FHZ9" s="9"/>
      <c r="FIA9" s="9"/>
      <c r="FIB9" s="9"/>
      <c r="FIC9" s="9"/>
      <c r="FID9" s="9"/>
      <c r="FIE9" s="9"/>
      <c r="FIF9" s="9"/>
      <c r="FIG9" s="9"/>
      <c r="FIH9" s="9"/>
      <c r="FII9" s="9"/>
      <c r="FIJ9" s="9"/>
      <c r="FIK9" s="9"/>
      <c r="FIL9" s="9"/>
      <c r="FIM9" s="9"/>
      <c r="FIN9" s="9"/>
      <c r="FIO9" s="9"/>
      <c r="FIP9" s="9"/>
      <c r="FIQ9" s="9"/>
      <c r="FIR9" s="9"/>
      <c r="FIS9" s="9"/>
      <c r="FIT9" s="9"/>
      <c r="FIU9" s="9"/>
      <c r="FIV9" s="9"/>
      <c r="FIW9" s="9"/>
      <c r="FIX9" s="9"/>
      <c r="FIY9" s="9"/>
      <c r="FIZ9" s="9"/>
      <c r="FJA9" s="9"/>
      <c r="FJB9" s="9"/>
      <c r="FJC9" s="9"/>
      <c r="FJD9" s="9"/>
      <c r="FJE9" s="9"/>
      <c r="FJF9" s="9"/>
      <c r="FJG9" s="9"/>
      <c r="FJH9" s="9"/>
      <c r="FJI9" s="9"/>
      <c r="FJJ9" s="9"/>
      <c r="FJK9" s="9"/>
      <c r="FJL9" s="9"/>
      <c r="FJM9" s="9"/>
      <c r="FJN9" s="9"/>
      <c r="FJO9" s="9"/>
      <c r="FJP9" s="9"/>
      <c r="FJQ9" s="9"/>
      <c r="FJR9" s="9"/>
      <c r="FJS9" s="9"/>
      <c r="FJT9" s="9"/>
      <c r="FJU9" s="9"/>
      <c r="FJV9" s="9"/>
      <c r="FJW9" s="9"/>
      <c r="FJX9" s="9"/>
      <c r="FJY9" s="9"/>
      <c r="FJZ9" s="9"/>
      <c r="FKA9" s="9"/>
      <c r="FKB9" s="9"/>
      <c r="FKC9" s="9"/>
      <c r="FKD9" s="9"/>
      <c r="FKE9" s="9"/>
      <c r="FKF9" s="9"/>
      <c r="FKG9" s="9"/>
      <c r="FKH9" s="9"/>
      <c r="FKI9" s="9"/>
      <c r="FKJ9" s="9"/>
      <c r="FKK9" s="9"/>
      <c r="FKL9" s="9"/>
      <c r="FKM9" s="9"/>
      <c r="FKN9" s="9"/>
      <c r="FKO9" s="9"/>
      <c r="FKP9" s="9"/>
      <c r="FKQ9" s="9"/>
      <c r="FKR9" s="9"/>
      <c r="FKS9" s="9"/>
      <c r="FKT9" s="9"/>
      <c r="FKU9" s="9"/>
      <c r="FKV9" s="9"/>
      <c r="FKW9" s="9"/>
      <c r="FKX9" s="9"/>
      <c r="FKY9" s="9"/>
      <c r="FKZ9" s="9"/>
      <c r="FLA9" s="9"/>
      <c r="FLB9" s="9"/>
      <c r="FLC9" s="9"/>
      <c r="FLD9" s="9"/>
      <c r="FLE9" s="9"/>
      <c r="FLF9" s="9"/>
      <c r="FLG9" s="9"/>
      <c r="FLH9" s="9"/>
      <c r="FLI9" s="9"/>
      <c r="FLJ9" s="9"/>
      <c r="FLK9" s="9"/>
      <c r="FLL9" s="9"/>
      <c r="FLM9" s="9"/>
      <c r="FLN9" s="9"/>
      <c r="FLO9" s="9"/>
      <c r="FLP9" s="9"/>
      <c r="FLQ9" s="9"/>
      <c r="FLR9" s="9"/>
      <c r="FLS9" s="9"/>
      <c r="FLT9" s="9"/>
      <c r="FLU9" s="9"/>
      <c r="FLV9" s="9"/>
      <c r="FLW9" s="9"/>
      <c r="FLX9" s="9"/>
      <c r="FLY9" s="9"/>
      <c r="FLZ9" s="9"/>
      <c r="FMA9" s="9"/>
      <c r="FMB9" s="9"/>
      <c r="FMC9" s="9"/>
      <c r="FMD9" s="9"/>
      <c r="FME9" s="9"/>
      <c r="FMF9" s="9"/>
      <c r="FMG9" s="9"/>
      <c r="FMH9" s="9"/>
      <c r="FMI9" s="9"/>
      <c r="FMJ9" s="9"/>
      <c r="FMK9" s="9"/>
      <c r="FML9" s="9"/>
      <c r="FMM9" s="9"/>
      <c r="FMN9" s="9"/>
      <c r="FMO9" s="9"/>
      <c r="FMP9" s="9"/>
      <c r="FMQ9" s="9"/>
      <c r="FMR9" s="9"/>
      <c r="FMS9" s="9"/>
      <c r="FMT9" s="9"/>
      <c r="FMU9" s="9"/>
      <c r="FMV9" s="9"/>
      <c r="FMW9" s="9"/>
      <c r="FMX9" s="9"/>
      <c r="FMY9" s="9"/>
      <c r="FMZ9" s="9"/>
      <c r="FNA9" s="9"/>
      <c r="FNB9" s="9"/>
      <c r="FNC9" s="9"/>
      <c r="FND9" s="9"/>
      <c r="FNE9" s="9"/>
      <c r="FNF9" s="9"/>
      <c r="FNG9" s="9"/>
      <c r="FNH9" s="9"/>
      <c r="FNI9" s="9"/>
      <c r="FNJ9" s="9"/>
      <c r="FNK9" s="9"/>
      <c r="FNL9" s="9"/>
      <c r="FNM9" s="9"/>
      <c r="FNN9" s="9"/>
      <c r="FNO9" s="9"/>
      <c r="FNP9" s="9"/>
      <c r="FNQ9" s="9"/>
      <c r="FNR9" s="9"/>
      <c r="FNS9" s="9"/>
      <c r="FNT9" s="9"/>
      <c r="FNU9" s="9"/>
      <c r="FNV9" s="9"/>
      <c r="FNW9" s="9"/>
      <c r="FNX9" s="9"/>
      <c r="FNY9" s="9"/>
      <c r="FNZ9" s="9"/>
      <c r="FOA9" s="9"/>
      <c r="FOB9" s="9"/>
      <c r="FOC9" s="9"/>
      <c r="FOD9" s="9"/>
      <c r="FOE9" s="9"/>
      <c r="FOF9" s="9"/>
      <c r="FOG9" s="9"/>
      <c r="FOH9" s="9"/>
      <c r="FOI9" s="9"/>
      <c r="FOJ9" s="9"/>
      <c r="FOK9" s="9"/>
      <c r="FOL9" s="9"/>
      <c r="FOM9" s="9"/>
      <c r="FON9" s="9"/>
      <c r="FOO9" s="9"/>
      <c r="FOP9" s="9"/>
      <c r="FOQ9" s="9"/>
      <c r="FOR9" s="9"/>
      <c r="FOS9" s="9"/>
      <c r="FOT9" s="9"/>
      <c r="FOU9" s="9"/>
      <c r="FOV9" s="9"/>
      <c r="FOW9" s="9"/>
      <c r="FOX9" s="9"/>
      <c r="FOY9" s="9"/>
      <c r="FOZ9" s="9"/>
      <c r="FPA9" s="9"/>
      <c r="FPB9" s="9"/>
      <c r="FPC9" s="9"/>
      <c r="FPD9" s="9"/>
      <c r="FPE9" s="9"/>
      <c r="FPF9" s="9"/>
      <c r="FPG9" s="9"/>
      <c r="FPH9" s="9"/>
      <c r="FPI9" s="9"/>
      <c r="FPJ9" s="9"/>
      <c r="FPK9" s="9"/>
      <c r="FPL9" s="9"/>
      <c r="FPM9" s="9"/>
      <c r="FPN9" s="9"/>
      <c r="FPO9" s="9"/>
      <c r="FPP9" s="9"/>
      <c r="FPQ9" s="9"/>
      <c r="FPR9" s="9"/>
      <c r="FPS9" s="9"/>
      <c r="FPT9" s="9"/>
      <c r="FPU9" s="9"/>
      <c r="FPV9" s="9"/>
      <c r="FPW9" s="9"/>
      <c r="FPX9" s="9"/>
      <c r="FPY9" s="9"/>
      <c r="FPZ9" s="9"/>
      <c r="FQA9" s="9"/>
      <c r="FQB9" s="9"/>
      <c r="FQC9" s="9"/>
      <c r="FQD9" s="9"/>
      <c r="FQE9" s="9"/>
      <c r="FQF9" s="9"/>
      <c r="FQG9" s="9"/>
      <c r="FQH9" s="9"/>
      <c r="FQI9" s="9"/>
      <c r="FQJ9" s="9"/>
      <c r="FQK9" s="9"/>
      <c r="FQL9" s="9"/>
      <c r="FQM9" s="9"/>
      <c r="FQN9" s="9"/>
      <c r="FQO9" s="9"/>
      <c r="FQP9" s="9"/>
      <c r="FQQ9" s="9"/>
      <c r="FQR9" s="9"/>
      <c r="FQS9" s="9"/>
      <c r="FQT9" s="9"/>
      <c r="FQU9" s="9"/>
      <c r="FQV9" s="9"/>
      <c r="FQW9" s="9"/>
      <c r="FQX9" s="9"/>
      <c r="FQY9" s="9"/>
      <c r="FQZ9" s="9"/>
      <c r="FRA9" s="9"/>
      <c r="FRB9" s="9"/>
      <c r="FRC9" s="9"/>
      <c r="FRD9" s="9"/>
      <c r="FRE9" s="9"/>
      <c r="FRF9" s="9"/>
      <c r="FRG9" s="9"/>
      <c r="FRH9" s="9"/>
      <c r="FRI9" s="9"/>
      <c r="FRJ9" s="9"/>
      <c r="FRK9" s="9"/>
      <c r="FRL9" s="9"/>
      <c r="FRM9" s="9"/>
      <c r="FRN9" s="9"/>
      <c r="FRO9" s="9"/>
      <c r="FRP9" s="9"/>
      <c r="FRQ9" s="9"/>
      <c r="FRR9" s="9"/>
      <c r="FRS9" s="9"/>
      <c r="FRT9" s="9"/>
      <c r="FRU9" s="9"/>
      <c r="FRV9" s="9"/>
      <c r="FRW9" s="9"/>
      <c r="FRX9" s="9"/>
      <c r="FRY9" s="9"/>
      <c r="FRZ9" s="9"/>
      <c r="FSA9" s="9"/>
      <c r="FSB9" s="9"/>
      <c r="FSC9" s="9"/>
      <c r="FSD9" s="9"/>
      <c r="FSE9" s="9"/>
      <c r="FSF9" s="9"/>
      <c r="FSG9" s="9"/>
      <c r="FSH9" s="9"/>
      <c r="FSI9" s="9"/>
      <c r="FSJ9" s="9"/>
      <c r="FSK9" s="9"/>
      <c r="FSL9" s="9"/>
      <c r="FSM9" s="9"/>
      <c r="FSN9" s="9"/>
      <c r="FSO9" s="9"/>
      <c r="FSP9" s="9"/>
      <c r="FSQ9" s="9"/>
      <c r="FSR9" s="9"/>
      <c r="FSS9" s="9"/>
      <c r="FST9" s="9"/>
      <c r="FSU9" s="9"/>
      <c r="FSV9" s="9"/>
      <c r="FSW9" s="9"/>
      <c r="FSX9" s="9"/>
      <c r="FSY9" s="9"/>
      <c r="FSZ9" s="9"/>
      <c r="FTA9" s="9"/>
      <c r="FTB9" s="9"/>
      <c r="FTC9" s="9"/>
      <c r="FTD9" s="9"/>
      <c r="FTE9" s="9"/>
      <c r="FTF9" s="9"/>
      <c r="FTG9" s="9"/>
      <c r="FTH9" s="9"/>
      <c r="FTI9" s="9"/>
      <c r="FTJ9" s="9"/>
      <c r="FTK9" s="9"/>
      <c r="FTL9" s="9"/>
      <c r="FTM9" s="9"/>
      <c r="FTN9" s="9"/>
      <c r="FTO9" s="9"/>
      <c r="FTP9" s="9"/>
      <c r="FTQ9" s="9"/>
      <c r="FTR9" s="9"/>
      <c r="FTS9" s="9"/>
      <c r="FTT9" s="9"/>
      <c r="FTU9" s="9"/>
      <c r="FTV9" s="9"/>
      <c r="FTW9" s="9"/>
      <c r="FTX9" s="9"/>
      <c r="FTY9" s="9"/>
      <c r="FTZ9" s="9"/>
      <c r="FUA9" s="9"/>
      <c r="FUB9" s="9"/>
      <c r="FUC9" s="9"/>
      <c r="FUD9" s="9"/>
      <c r="FUE9" s="9"/>
      <c r="FUF9" s="9"/>
      <c r="FUG9" s="9"/>
      <c r="FUH9" s="9"/>
      <c r="FUI9" s="9"/>
      <c r="FUJ9" s="9"/>
      <c r="FUK9" s="9"/>
      <c r="FUL9" s="9"/>
      <c r="FUM9" s="9"/>
      <c r="FUN9" s="9"/>
      <c r="FUO9" s="9"/>
      <c r="FUP9" s="9"/>
      <c r="FUQ9" s="9"/>
      <c r="FUR9" s="9"/>
      <c r="FUS9" s="9"/>
      <c r="FUT9" s="9"/>
      <c r="FUU9" s="9"/>
      <c r="FUV9" s="9"/>
      <c r="FUW9" s="9"/>
      <c r="FUX9" s="9"/>
      <c r="FUY9" s="9"/>
      <c r="FUZ9" s="9"/>
      <c r="FVA9" s="9"/>
      <c r="FVB9" s="9"/>
      <c r="FVC9" s="9"/>
      <c r="FVD9" s="9"/>
      <c r="FVE9" s="9"/>
      <c r="FVF9" s="9"/>
      <c r="FVG9" s="9"/>
      <c r="FVH9" s="9"/>
      <c r="FVI9" s="9"/>
      <c r="FVJ9" s="9"/>
      <c r="FVK9" s="9"/>
      <c r="FVL9" s="9"/>
      <c r="FVM9" s="9"/>
      <c r="FVN9" s="9"/>
      <c r="FVO9" s="9"/>
      <c r="FVP9" s="9"/>
      <c r="FVQ9" s="9"/>
      <c r="FVR9" s="9"/>
      <c r="FVS9" s="9"/>
      <c r="FVT9" s="9"/>
      <c r="FVU9" s="9"/>
      <c r="FVV9" s="9"/>
      <c r="FVW9" s="9"/>
      <c r="FVX9" s="9"/>
      <c r="FVY9" s="9"/>
      <c r="FVZ9" s="9"/>
      <c r="FWA9" s="9"/>
      <c r="FWB9" s="9"/>
      <c r="FWC9" s="9"/>
      <c r="FWD9" s="9"/>
      <c r="FWE9" s="9"/>
      <c r="FWF9" s="9"/>
      <c r="FWG9" s="9"/>
      <c r="FWH9" s="9"/>
      <c r="FWI9" s="9"/>
      <c r="FWJ9" s="9"/>
      <c r="FWK9" s="9"/>
      <c r="FWL9" s="9"/>
      <c r="FWM9" s="9"/>
      <c r="FWN9" s="9"/>
      <c r="FWO9" s="9"/>
      <c r="FWP9" s="9"/>
      <c r="FWQ9" s="9"/>
      <c r="FWR9" s="9"/>
      <c r="FWS9" s="9"/>
      <c r="FWT9" s="9"/>
      <c r="FWU9" s="9"/>
      <c r="FWV9" s="9"/>
      <c r="FWW9" s="9"/>
      <c r="FWX9" s="9"/>
      <c r="FWY9" s="9"/>
      <c r="FWZ9" s="9"/>
      <c r="FXA9" s="9"/>
      <c r="FXB9" s="9"/>
      <c r="FXC9" s="9"/>
      <c r="FXD9" s="9"/>
      <c r="FXE9" s="9"/>
      <c r="FXF9" s="9"/>
      <c r="FXG9" s="9"/>
      <c r="FXH9" s="9"/>
      <c r="FXI9" s="9"/>
      <c r="FXJ9" s="9"/>
      <c r="FXK9" s="9"/>
      <c r="FXL9" s="9"/>
      <c r="FXM9" s="9"/>
      <c r="FXN9" s="9"/>
      <c r="FXO9" s="9"/>
      <c r="FXP9" s="9"/>
      <c r="FXQ9" s="9"/>
      <c r="FXR9" s="9"/>
      <c r="FXS9" s="9"/>
      <c r="FXT9" s="9"/>
      <c r="FXU9" s="9"/>
      <c r="FXV9" s="9"/>
      <c r="FXW9" s="9"/>
      <c r="FXX9" s="9"/>
      <c r="FXY9" s="9"/>
      <c r="FXZ9" s="9"/>
      <c r="FYA9" s="9"/>
      <c r="FYB9" s="9"/>
      <c r="FYC9" s="9"/>
      <c r="FYD9" s="9"/>
      <c r="FYE9" s="9"/>
      <c r="FYF9" s="9"/>
      <c r="FYG9" s="9"/>
      <c r="FYH9" s="9"/>
      <c r="FYI9" s="9"/>
      <c r="FYJ9" s="9"/>
      <c r="FYK9" s="9"/>
      <c r="FYL9" s="9"/>
      <c r="FYM9" s="9"/>
      <c r="FYN9" s="9"/>
      <c r="FYO9" s="9"/>
      <c r="FYP9" s="9"/>
      <c r="FYQ9" s="9"/>
      <c r="FYR9" s="9"/>
      <c r="FYS9" s="9"/>
      <c r="FYT9" s="9"/>
      <c r="FYU9" s="9"/>
      <c r="FYV9" s="9"/>
      <c r="FYW9" s="9"/>
      <c r="FYX9" s="9"/>
      <c r="FYY9" s="9"/>
      <c r="FYZ9" s="9"/>
      <c r="FZA9" s="9"/>
      <c r="FZB9" s="9"/>
      <c r="FZC9" s="9"/>
      <c r="FZD9" s="9"/>
      <c r="FZE9" s="9"/>
      <c r="FZF9" s="9"/>
      <c r="FZG9" s="9"/>
      <c r="FZH9" s="9"/>
      <c r="FZI9" s="9"/>
      <c r="FZJ9" s="9"/>
      <c r="FZK9" s="9"/>
      <c r="FZL9" s="9"/>
      <c r="FZM9" s="9"/>
      <c r="FZN9" s="9"/>
      <c r="FZO9" s="9"/>
      <c r="FZP9" s="9"/>
      <c r="FZQ9" s="9"/>
      <c r="FZR9" s="9"/>
      <c r="FZS9" s="9"/>
      <c r="FZT9" s="9"/>
      <c r="FZU9" s="9"/>
      <c r="FZV9" s="9"/>
      <c r="FZW9" s="9"/>
      <c r="FZX9" s="9"/>
      <c r="FZY9" s="9"/>
      <c r="FZZ9" s="9"/>
      <c r="GAA9" s="9"/>
      <c r="GAB9" s="9"/>
      <c r="GAC9" s="9"/>
      <c r="GAD9" s="9"/>
      <c r="GAE9" s="9"/>
      <c r="GAF9" s="9"/>
      <c r="GAG9" s="9"/>
      <c r="GAH9" s="9"/>
      <c r="GAI9" s="9"/>
      <c r="GAJ9" s="9"/>
      <c r="GAK9" s="9"/>
      <c r="GAL9" s="9"/>
      <c r="GAM9" s="9"/>
      <c r="GAN9" s="9"/>
      <c r="GAO9" s="9"/>
      <c r="GAP9" s="9"/>
      <c r="GAQ9" s="9"/>
      <c r="GAR9" s="9"/>
      <c r="GAS9" s="9"/>
      <c r="GAT9" s="9"/>
      <c r="GAU9" s="9"/>
      <c r="GAV9" s="9"/>
      <c r="GAW9" s="9"/>
      <c r="GAX9" s="9"/>
      <c r="GAY9" s="9"/>
      <c r="GAZ9" s="9"/>
      <c r="GBA9" s="9"/>
      <c r="GBB9" s="9"/>
      <c r="GBC9" s="9"/>
      <c r="GBD9" s="9"/>
      <c r="GBE9" s="9"/>
      <c r="GBF9" s="9"/>
      <c r="GBG9" s="9"/>
      <c r="GBH9" s="9"/>
      <c r="GBI9" s="9"/>
      <c r="GBJ9" s="9"/>
      <c r="GBK9" s="9"/>
      <c r="GBL9" s="9"/>
      <c r="GBM9" s="9"/>
      <c r="GBN9" s="9"/>
      <c r="GBO9" s="9"/>
      <c r="GBP9" s="9"/>
      <c r="GBQ9" s="9"/>
      <c r="GBR9" s="9"/>
      <c r="GBS9" s="9"/>
      <c r="GBT9" s="9"/>
      <c r="GBU9" s="9"/>
      <c r="GBV9" s="9"/>
      <c r="GBW9" s="9"/>
      <c r="GBX9" s="9"/>
      <c r="GBY9" s="9"/>
      <c r="GBZ9" s="9"/>
      <c r="GCA9" s="9"/>
      <c r="GCB9" s="9"/>
      <c r="GCC9" s="9"/>
      <c r="GCD9" s="9"/>
      <c r="GCE9" s="9"/>
      <c r="GCF9" s="9"/>
      <c r="GCG9" s="9"/>
      <c r="GCH9" s="9"/>
      <c r="GCI9" s="9"/>
      <c r="GCJ9" s="9"/>
      <c r="GCK9" s="9"/>
      <c r="GCL9" s="9"/>
      <c r="GCM9" s="9"/>
      <c r="GCN9" s="9"/>
      <c r="GCO9" s="9"/>
      <c r="GCP9" s="9"/>
      <c r="GCQ9" s="9"/>
      <c r="GCR9" s="9"/>
      <c r="GCS9" s="9"/>
      <c r="GCT9" s="9"/>
      <c r="GCU9" s="9"/>
      <c r="GCV9" s="9"/>
      <c r="GCW9" s="9"/>
      <c r="GCX9" s="9"/>
      <c r="GCY9" s="9"/>
      <c r="GCZ9" s="9"/>
      <c r="GDA9" s="9"/>
      <c r="GDB9" s="9"/>
      <c r="GDC9" s="9"/>
      <c r="GDD9" s="9"/>
      <c r="GDE9" s="9"/>
      <c r="GDF9" s="9"/>
      <c r="GDG9" s="9"/>
      <c r="GDH9" s="9"/>
      <c r="GDI9" s="9"/>
      <c r="GDJ9" s="9"/>
      <c r="GDK9" s="9"/>
      <c r="GDL9" s="9"/>
      <c r="GDM9" s="9"/>
      <c r="GDN9" s="9"/>
      <c r="GDO9" s="9"/>
      <c r="GDP9" s="9"/>
      <c r="GDQ9" s="9"/>
      <c r="GDR9" s="9"/>
      <c r="GDS9" s="9"/>
      <c r="GDT9" s="9"/>
      <c r="GDU9" s="9"/>
      <c r="GDV9" s="9"/>
      <c r="GDW9" s="9"/>
      <c r="GDX9" s="9"/>
      <c r="GDY9" s="9"/>
      <c r="GDZ9" s="9"/>
      <c r="GEA9" s="9"/>
      <c r="GEB9" s="9"/>
      <c r="GEC9" s="9"/>
      <c r="GED9" s="9"/>
      <c r="GEE9" s="9"/>
      <c r="GEF9" s="9"/>
      <c r="GEG9" s="9"/>
      <c r="GEH9" s="9"/>
      <c r="GEI9" s="9"/>
      <c r="GEJ9" s="9"/>
      <c r="GEK9" s="9"/>
      <c r="GEL9" s="9"/>
      <c r="GEM9" s="9"/>
      <c r="GEN9" s="9"/>
      <c r="GEO9" s="9"/>
      <c r="GEP9" s="9"/>
      <c r="GEQ9" s="9"/>
      <c r="GER9" s="9"/>
      <c r="GES9" s="9"/>
      <c r="GET9" s="9"/>
      <c r="GEU9" s="9"/>
      <c r="GEV9" s="9"/>
      <c r="GEW9" s="9"/>
      <c r="GEX9" s="9"/>
      <c r="GEY9" s="9"/>
      <c r="GEZ9" s="9"/>
      <c r="GFA9" s="9"/>
      <c r="GFB9" s="9"/>
      <c r="GFC9" s="9"/>
      <c r="GFD9" s="9"/>
      <c r="GFE9" s="9"/>
      <c r="GFF9" s="9"/>
      <c r="GFG9" s="9"/>
      <c r="GFH9" s="9"/>
      <c r="GFI9" s="9"/>
      <c r="GFJ9" s="9"/>
      <c r="GFK9" s="9"/>
      <c r="GFL9" s="9"/>
      <c r="GFM9" s="9"/>
      <c r="GFN9" s="9"/>
      <c r="GFO9" s="9"/>
      <c r="GFP9" s="9"/>
      <c r="GFQ9" s="9"/>
      <c r="GFR9" s="9"/>
      <c r="GFS9" s="9"/>
      <c r="GFT9" s="9"/>
      <c r="GFU9" s="9"/>
      <c r="GFV9" s="9"/>
      <c r="GFW9" s="9"/>
      <c r="GFX9" s="9"/>
      <c r="GFY9" s="9"/>
      <c r="GFZ9" s="9"/>
      <c r="GGA9" s="9"/>
      <c r="GGB9" s="9"/>
      <c r="GGC9" s="9"/>
      <c r="GGD9" s="9"/>
      <c r="GGE9" s="9"/>
      <c r="GGF9" s="9"/>
      <c r="GGG9" s="9"/>
      <c r="GGH9" s="9"/>
      <c r="GGI9" s="9"/>
      <c r="GGJ9" s="9"/>
      <c r="GGK9" s="9"/>
      <c r="GGL9" s="9"/>
      <c r="GGM9" s="9"/>
      <c r="GGN9" s="9"/>
      <c r="GGO9" s="9"/>
      <c r="GGP9" s="9"/>
      <c r="GGQ9" s="9"/>
      <c r="GGR9" s="9"/>
      <c r="GGS9" s="9"/>
      <c r="GGT9" s="9"/>
      <c r="GGU9" s="9"/>
      <c r="GGV9" s="9"/>
      <c r="GGW9" s="9"/>
      <c r="GGX9" s="9"/>
      <c r="GGY9" s="9"/>
      <c r="GGZ9" s="9"/>
      <c r="GHA9" s="9"/>
      <c r="GHB9" s="9"/>
      <c r="GHC9" s="9"/>
      <c r="GHD9" s="9"/>
      <c r="GHE9" s="9"/>
      <c r="GHF9" s="9"/>
      <c r="GHG9" s="9"/>
      <c r="GHH9" s="9"/>
      <c r="GHI9" s="9"/>
      <c r="GHJ9" s="9"/>
      <c r="GHK9" s="9"/>
      <c r="GHL9" s="9"/>
      <c r="GHM9" s="9"/>
      <c r="GHN9" s="9"/>
      <c r="GHO9" s="9"/>
      <c r="GHP9" s="9"/>
      <c r="GHQ9" s="9"/>
      <c r="GHR9" s="9"/>
      <c r="GHS9" s="9"/>
      <c r="GHT9" s="9"/>
      <c r="GHU9" s="9"/>
      <c r="GHV9" s="9"/>
      <c r="GHW9" s="9"/>
      <c r="GHX9" s="9"/>
      <c r="GHY9" s="9"/>
      <c r="GHZ9" s="9"/>
      <c r="GIA9" s="9"/>
      <c r="GIB9" s="9"/>
      <c r="GIC9" s="9"/>
      <c r="GID9" s="9"/>
      <c r="GIE9" s="9"/>
      <c r="GIF9" s="9"/>
      <c r="GIG9" s="9"/>
      <c r="GIH9" s="9"/>
      <c r="GII9" s="9"/>
      <c r="GIJ9" s="9"/>
      <c r="GIK9" s="9"/>
      <c r="GIL9" s="9"/>
      <c r="GIM9" s="9"/>
      <c r="GIN9" s="9"/>
      <c r="GIO9" s="9"/>
      <c r="GIP9" s="9"/>
      <c r="GIQ9" s="9"/>
      <c r="GIR9" s="9"/>
      <c r="GIS9" s="9"/>
      <c r="GIT9" s="9"/>
      <c r="GIU9" s="9"/>
      <c r="GIV9" s="9"/>
      <c r="GIW9" s="9"/>
      <c r="GIX9" s="9"/>
      <c r="GIY9" s="9"/>
      <c r="GIZ9" s="9"/>
      <c r="GJA9" s="9"/>
      <c r="GJB9" s="9"/>
      <c r="GJC9" s="9"/>
      <c r="GJD9" s="9"/>
      <c r="GJE9" s="9"/>
      <c r="GJF9" s="9"/>
      <c r="GJG9" s="9"/>
      <c r="GJH9" s="9"/>
      <c r="GJI9" s="9"/>
      <c r="GJJ9" s="9"/>
      <c r="GJK9" s="9"/>
      <c r="GJL9" s="9"/>
      <c r="GJM9" s="9"/>
      <c r="GJN9" s="9"/>
      <c r="GJO9" s="9"/>
      <c r="GJP9" s="9"/>
      <c r="GJQ9" s="9"/>
      <c r="GJR9" s="9"/>
      <c r="GJS9" s="9"/>
      <c r="GJT9" s="9"/>
      <c r="GJU9" s="9"/>
      <c r="GJV9" s="9"/>
      <c r="GJW9" s="9"/>
      <c r="GJX9" s="9"/>
      <c r="GJY9" s="9"/>
      <c r="GJZ9" s="9"/>
      <c r="GKA9" s="9"/>
      <c r="GKB9" s="9"/>
      <c r="GKC9" s="9"/>
      <c r="GKD9" s="9"/>
      <c r="GKE9" s="9"/>
      <c r="GKF9" s="9"/>
      <c r="GKG9" s="9"/>
      <c r="GKH9" s="9"/>
      <c r="GKI9" s="9"/>
      <c r="GKJ9" s="9"/>
      <c r="GKK9" s="9"/>
      <c r="GKL9" s="9"/>
      <c r="GKM9" s="9"/>
      <c r="GKN9" s="9"/>
      <c r="GKO9" s="9"/>
      <c r="GKP9" s="9"/>
      <c r="GKQ9" s="9"/>
      <c r="GKR9" s="9"/>
      <c r="GKS9" s="9"/>
      <c r="GKT9" s="9"/>
      <c r="GKU9" s="9"/>
      <c r="GKV9" s="9"/>
      <c r="GKW9" s="9"/>
      <c r="GKX9" s="9"/>
      <c r="GKY9" s="9"/>
      <c r="GKZ9" s="9"/>
      <c r="GLA9" s="9"/>
      <c r="GLB9" s="9"/>
      <c r="GLC9" s="9"/>
      <c r="GLD9" s="9"/>
      <c r="GLE9" s="9"/>
      <c r="GLF9" s="9"/>
      <c r="GLG9" s="9"/>
      <c r="GLH9" s="9"/>
      <c r="GLI9" s="9"/>
      <c r="GLJ9" s="9"/>
      <c r="GLK9" s="9"/>
      <c r="GLL9" s="9"/>
      <c r="GLM9" s="9"/>
      <c r="GLN9" s="9"/>
      <c r="GLO9" s="9"/>
      <c r="GLP9" s="9"/>
      <c r="GLQ9" s="9"/>
      <c r="GLR9" s="9"/>
      <c r="GLS9" s="9"/>
      <c r="GLT9" s="9"/>
      <c r="GLU9" s="9"/>
      <c r="GLV9" s="9"/>
      <c r="GLW9" s="9"/>
      <c r="GLX9" s="9"/>
      <c r="GLY9" s="9"/>
      <c r="GLZ9" s="9"/>
      <c r="GMA9" s="9"/>
      <c r="GMB9" s="9"/>
      <c r="GMC9" s="9"/>
      <c r="GMD9" s="9"/>
      <c r="GME9" s="9"/>
      <c r="GMF9" s="9"/>
      <c r="GMG9" s="9"/>
      <c r="GMH9" s="9"/>
      <c r="GMI9" s="9"/>
      <c r="GMJ9" s="9"/>
      <c r="GMK9" s="9"/>
      <c r="GML9" s="9"/>
      <c r="GMM9" s="9"/>
      <c r="GMN9" s="9"/>
      <c r="GMO9" s="9"/>
      <c r="GMP9" s="9"/>
      <c r="GMQ9" s="9"/>
      <c r="GMR9" s="9"/>
      <c r="GMS9" s="9"/>
      <c r="GMT9" s="9"/>
      <c r="GMU9" s="9"/>
      <c r="GMV9" s="9"/>
      <c r="GMW9" s="9"/>
      <c r="GMX9" s="9"/>
      <c r="GMY9" s="9"/>
      <c r="GMZ9" s="9"/>
      <c r="GNA9" s="9"/>
      <c r="GNB9" s="9"/>
      <c r="GNC9" s="9"/>
      <c r="GND9" s="9"/>
      <c r="GNE9" s="9"/>
      <c r="GNF9" s="9"/>
      <c r="GNG9" s="9"/>
      <c r="GNH9" s="9"/>
      <c r="GNI9" s="9"/>
      <c r="GNJ9" s="9"/>
      <c r="GNK9" s="9"/>
      <c r="GNL9" s="9"/>
      <c r="GNM9" s="9"/>
      <c r="GNN9" s="9"/>
      <c r="GNO9" s="9"/>
      <c r="GNP9" s="9"/>
      <c r="GNQ9" s="9"/>
      <c r="GNR9" s="9"/>
      <c r="GNS9" s="9"/>
      <c r="GNT9" s="9"/>
      <c r="GNU9" s="9"/>
      <c r="GNV9" s="9"/>
      <c r="GNW9" s="9"/>
      <c r="GNX9" s="9"/>
      <c r="GNY9" s="9"/>
      <c r="GNZ9" s="9"/>
      <c r="GOA9" s="9"/>
      <c r="GOB9" s="9"/>
      <c r="GOC9" s="9"/>
      <c r="GOD9" s="9"/>
      <c r="GOE9" s="9"/>
      <c r="GOF9" s="9"/>
      <c r="GOG9" s="9"/>
      <c r="GOH9" s="9"/>
      <c r="GOI9" s="9"/>
      <c r="GOJ9" s="9"/>
      <c r="GOK9" s="9"/>
      <c r="GOL9" s="9"/>
      <c r="GOM9" s="9"/>
      <c r="GON9" s="9"/>
      <c r="GOO9" s="9"/>
      <c r="GOP9" s="9"/>
      <c r="GOQ9" s="9"/>
      <c r="GOR9" s="9"/>
      <c r="GOS9" s="9"/>
      <c r="GOT9" s="9"/>
      <c r="GOU9" s="9"/>
      <c r="GOV9" s="9"/>
      <c r="GOW9" s="9"/>
      <c r="GOX9" s="9"/>
      <c r="GOY9" s="9"/>
      <c r="GOZ9" s="9"/>
      <c r="GPA9" s="9"/>
      <c r="GPB9" s="9"/>
      <c r="GPC9" s="9"/>
      <c r="GPD9" s="9"/>
      <c r="GPE9" s="9"/>
      <c r="GPF9" s="9"/>
      <c r="GPG9" s="9"/>
      <c r="GPH9" s="9"/>
      <c r="GPI9" s="9"/>
      <c r="GPJ9" s="9"/>
      <c r="GPK9" s="9"/>
      <c r="GPL9" s="9"/>
      <c r="GPM9" s="9"/>
      <c r="GPN9" s="9"/>
      <c r="GPO9" s="9"/>
      <c r="GPP9" s="9"/>
      <c r="GPQ9" s="9"/>
      <c r="GPR9" s="9"/>
      <c r="GPS9" s="9"/>
      <c r="GPT9" s="9"/>
      <c r="GPU9" s="9"/>
      <c r="GPV9" s="9"/>
      <c r="GPW9" s="9"/>
      <c r="GPX9" s="9"/>
      <c r="GPY9" s="9"/>
      <c r="GPZ9" s="9"/>
      <c r="GQA9" s="9"/>
      <c r="GQB9" s="9"/>
      <c r="GQC9" s="9"/>
      <c r="GQD9" s="9"/>
      <c r="GQE9" s="9"/>
      <c r="GQF9" s="9"/>
      <c r="GQG9" s="9"/>
      <c r="GQH9" s="9"/>
      <c r="GQI9" s="9"/>
      <c r="GQJ9" s="9"/>
      <c r="GQK9" s="9"/>
      <c r="GQL9" s="9"/>
      <c r="GQM9" s="9"/>
      <c r="GQN9" s="9"/>
      <c r="GQO9" s="9"/>
      <c r="GQP9" s="9"/>
      <c r="GQQ9" s="9"/>
      <c r="GQR9" s="9"/>
      <c r="GQS9" s="9"/>
      <c r="GQT9" s="9"/>
      <c r="GQU9" s="9"/>
      <c r="GQV9" s="9"/>
      <c r="GQW9" s="9"/>
      <c r="GQX9" s="9"/>
      <c r="GQY9" s="9"/>
      <c r="GQZ9" s="9"/>
      <c r="GRA9" s="9"/>
      <c r="GRB9" s="9"/>
      <c r="GRC9" s="9"/>
      <c r="GRD9" s="9"/>
      <c r="GRE9" s="9"/>
      <c r="GRF9" s="9"/>
      <c r="GRG9" s="9"/>
      <c r="GRH9" s="9"/>
      <c r="GRI9" s="9"/>
      <c r="GRJ9" s="9"/>
      <c r="GRK9" s="9"/>
      <c r="GRL9" s="9"/>
      <c r="GRM9" s="9"/>
      <c r="GRN9" s="9"/>
      <c r="GRO9" s="9"/>
      <c r="GRP9" s="9"/>
      <c r="GRQ9" s="9"/>
      <c r="GRR9" s="9"/>
      <c r="GRS9" s="9"/>
      <c r="GRT9" s="9"/>
      <c r="GRU9" s="9"/>
      <c r="GRV9" s="9"/>
      <c r="GRW9" s="9"/>
      <c r="GRX9" s="9"/>
      <c r="GRY9" s="9"/>
      <c r="GRZ9" s="9"/>
      <c r="GSA9" s="9"/>
      <c r="GSB9" s="9"/>
      <c r="GSC9" s="9"/>
      <c r="GSD9" s="9"/>
      <c r="GSE9" s="9"/>
      <c r="GSF9" s="9"/>
      <c r="GSG9" s="9"/>
      <c r="GSH9" s="9"/>
      <c r="GSI9" s="9"/>
      <c r="GSJ9" s="9"/>
      <c r="GSK9" s="9"/>
      <c r="GSL9" s="9"/>
      <c r="GSM9" s="9"/>
      <c r="GSN9" s="9"/>
      <c r="GSO9" s="9"/>
      <c r="GSP9" s="9"/>
      <c r="GSQ9" s="9"/>
      <c r="GSR9" s="9"/>
      <c r="GSS9" s="9"/>
      <c r="GST9" s="9"/>
      <c r="GSU9" s="9"/>
      <c r="GSV9" s="9"/>
      <c r="GSW9" s="9"/>
      <c r="GSX9" s="9"/>
      <c r="GSY9" s="9"/>
      <c r="GSZ9" s="9"/>
      <c r="GTA9" s="9"/>
      <c r="GTB9" s="9"/>
      <c r="GTC9" s="9"/>
      <c r="GTD9" s="9"/>
      <c r="GTE9" s="9"/>
      <c r="GTF9" s="9"/>
      <c r="GTG9" s="9"/>
      <c r="GTH9" s="9"/>
      <c r="GTI9" s="9"/>
      <c r="GTJ9" s="9"/>
      <c r="GTK9" s="9"/>
      <c r="GTL9" s="9"/>
      <c r="GTM9" s="9"/>
      <c r="GTN9" s="9"/>
      <c r="GTO9" s="9"/>
      <c r="GTP9" s="9"/>
      <c r="GTQ9" s="9"/>
      <c r="GTR9" s="9"/>
      <c r="GTS9" s="9"/>
      <c r="GTT9" s="9"/>
      <c r="GTU9" s="9"/>
      <c r="GTV9" s="9"/>
      <c r="GTW9" s="9"/>
      <c r="GTX9" s="9"/>
      <c r="GTY9" s="9"/>
      <c r="GTZ9" s="9"/>
      <c r="GUA9" s="9"/>
      <c r="GUB9" s="9"/>
      <c r="GUC9" s="9"/>
      <c r="GUD9" s="9"/>
      <c r="GUE9" s="9"/>
      <c r="GUF9" s="9"/>
      <c r="GUG9" s="9"/>
      <c r="GUH9" s="9"/>
      <c r="GUI9" s="9"/>
      <c r="GUJ9" s="9"/>
      <c r="GUK9" s="9"/>
      <c r="GUL9" s="9"/>
      <c r="GUM9" s="9"/>
      <c r="GUN9" s="9"/>
      <c r="GUO9" s="9"/>
      <c r="GUP9" s="9"/>
      <c r="GUQ9" s="9"/>
      <c r="GUR9" s="9"/>
      <c r="GUS9" s="9"/>
      <c r="GUT9" s="9"/>
      <c r="GUU9" s="9"/>
      <c r="GUV9" s="9"/>
      <c r="GUW9" s="9"/>
      <c r="GUX9" s="9"/>
      <c r="GUY9" s="9"/>
      <c r="GUZ9" s="9"/>
      <c r="GVA9" s="9"/>
      <c r="GVB9" s="9"/>
      <c r="GVC9" s="9"/>
      <c r="GVD9" s="9"/>
      <c r="GVE9" s="9"/>
      <c r="GVF9" s="9"/>
      <c r="GVG9" s="9"/>
      <c r="GVH9" s="9"/>
      <c r="GVI9" s="9"/>
      <c r="GVJ9" s="9"/>
      <c r="GVK9" s="9"/>
      <c r="GVL9" s="9"/>
      <c r="GVM9" s="9"/>
      <c r="GVN9" s="9"/>
      <c r="GVO9" s="9"/>
      <c r="GVP9" s="9"/>
      <c r="GVQ9" s="9"/>
      <c r="GVR9" s="9"/>
      <c r="GVS9" s="9"/>
      <c r="GVT9" s="9"/>
      <c r="GVU9" s="9"/>
      <c r="GVV9" s="9"/>
      <c r="GVW9" s="9"/>
      <c r="GVX9" s="9"/>
      <c r="GVY9" s="9"/>
      <c r="GVZ9" s="9"/>
      <c r="GWA9" s="9"/>
      <c r="GWB9" s="9"/>
      <c r="GWC9" s="9"/>
      <c r="GWD9" s="9"/>
      <c r="GWE9" s="9"/>
      <c r="GWF9" s="9"/>
      <c r="GWG9" s="9"/>
      <c r="GWH9" s="9"/>
      <c r="GWI9" s="9"/>
      <c r="GWJ9" s="9"/>
      <c r="GWK9" s="9"/>
      <c r="GWL9" s="9"/>
      <c r="GWM9" s="9"/>
      <c r="GWN9" s="9"/>
      <c r="GWO9" s="9"/>
      <c r="GWP9" s="9"/>
      <c r="GWQ9" s="9"/>
      <c r="GWR9" s="9"/>
      <c r="GWS9" s="9"/>
      <c r="GWT9" s="9"/>
      <c r="GWU9" s="9"/>
      <c r="GWV9" s="9"/>
      <c r="GWW9" s="9"/>
      <c r="GWX9" s="9"/>
      <c r="GWY9" s="9"/>
      <c r="GWZ9" s="9"/>
      <c r="GXA9" s="9"/>
      <c r="GXB9" s="9"/>
      <c r="GXC9" s="9"/>
      <c r="GXD9" s="9"/>
      <c r="GXE9" s="9"/>
      <c r="GXF9" s="9"/>
      <c r="GXG9" s="9"/>
      <c r="GXH9" s="9"/>
      <c r="GXI9" s="9"/>
      <c r="GXJ9" s="9"/>
      <c r="GXK9" s="9"/>
      <c r="GXL9" s="9"/>
      <c r="GXM9" s="9"/>
      <c r="GXN9" s="9"/>
      <c r="GXO9" s="9"/>
      <c r="GXP9" s="9"/>
      <c r="GXQ9" s="9"/>
      <c r="GXR9" s="9"/>
      <c r="GXS9" s="9"/>
      <c r="GXT9" s="9"/>
      <c r="GXU9" s="9"/>
      <c r="GXV9" s="9"/>
      <c r="GXW9" s="9"/>
      <c r="GXX9" s="9"/>
      <c r="GXY9" s="9"/>
      <c r="GXZ9" s="9"/>
      <c r="GYA9" s="9"/>
      <c r="GYB9" s="9"/>
      <c r="GYC9" s="9"/>
      <c r="GYD9" s="9"/>
      <c r="GYE9" s="9"/>
      <c r="GYF9" s="9"/>
      <c r="GYG9" s="9"/>
      <c r="GYH9" s="9"/>
      <c r="GYI9" s="9"/>
      <c r="GYJ9" s="9"/>
      <c r="GYK9" s="9"/>
      <c r="GYL9" s="9"/>
      <c r="GYM9" s="9"/>
      <c r="GYN9" s="9"/>
      <c r="GYO9" s="9"/>
      <c r="GYP9" s="9"/>
      <c r="GYQ9" s="9"/>
      <c r="GYR9" s="9"/>
      <c r="GYS9" s="9"/>
      <c r="GYT9" s="9"/>
      <c r="GYU9" s="9"/>
      <c r="GYV9" s="9"/>
      <c r="GYW9" s="9"/>
      <c r="GYX9" s="9"/>
      <c r="GYY9" s="9"/>
      <c r="GYZ9" s="9"/>
      <c r="GZA9" s="9"/>
      <c r="GZB9" s="9"/>
      <c r="GZC9" s="9"/>
      <c r="GZD9" s="9"/>
      <c r="GZE9" s="9"/>
      <c r="GZF9" s="9"/>
      <c r="GZG9" s="9"/>
      <c r="GZH9" s="9"/>
      <c r="GZI9" s="9"/>
      <c r="GZJ9" s="9"/>
      <c r="GZK9" s="9"/>
      <c r="GZL9" s="9"/>
      <c r="GZM9" s="9"/>
      <c r="GZN9" s="9"/>
      <c r="GZO9" s="9"/>
      <c r="GZP9" s="9"/>
      <c r="GZQ9" s="9"/>
      <c r="GZR9" s="9"/>
      <c r="GZS9" s="9"/>
      <c r="GZT9" s="9"/>
      <c r="GZU9" s="9"/>
      <c r="GZV9" s="9"/>
      <c r="GZW9" s="9"/>
      <c r="GZX9" s="9"/>
      <c r="GZY9" s="9"/>
      <c r="GZZ9" s="9"/>
      <c r="HAA9" s="9"/>
      <c r="HAB9" s="9"/>
      <c r="HAC9" s="9"/>
      <c r="HAD9" s="9"/>
      <c r="HAE9" s="9"/>
      <c r="HAF9" s="9"/>
      <c r="HAG9" s="9"/>
      <c r="HAH9" s="9"/>
      <c r="HAI9" s="9"/>
      <c r="HAJ9" s="9"/>
      <c r="HAK9" s="9"/>
      <c r="HAL9" s="9"/>
      <c r="HAM9" s="9"/>
      <c r="HAN9" s="9"/>
      <c r="HAO9" s="9"/>
      <c r="HAP9" s="9"/>
      <c r="HAQ9" s="9"/>
      <c r="HAR9" s="9"/>
      <c r="HAS9" s="9"/>
      <c r="HAT9" s="9"/>
      <c r="HAU9" s="9"/>
      <c r="HAV9" s="9"/>
      <c r="HAW9" s="9"/>
      <c r="HAX9" s="9"/>
      <c r="HAY9" s="9"/>
      <c r="HAZ9" s="9"/>
      <c r="HBA9" s="9"/>
      <c r="HBB9" s="9"/>
      <c r="HBC9" s="9"/>
      <c r="HBD9" s="9"/>
      <c r="HBE9" s="9"/>
      <c r="HBF9" s="9"/>
      <c r="HBG9" s="9"/>
      <c r="HBH9" s="9"/>
      <c r="HBI9" s="9"/>
      <c r="HBJ9" s="9"/>
      <c r="HBK9" s="9"/>
      <c r="HBL9" s="9"/>
      <c r="HBM9" s="9"/>
      <c r="HBN9" s="9"/>
      <c r="HBO9" s="9"/>
      <c r="HBP9" s="9"/>
      <c r="HBQ9" s="9"/>
      <c r="HBR9" s="9"/>
      <c r="HBS9" s="9"/>
      <c r="HBT9" s="9"/>
      <c r="HBU9" s="9"/>
      <c r="HBV9" s="9"/>
      <c r="HBW9" s="9"/>
      <c r="HBX9" s="9"/>
      <c r="HBY9" s="9"/>
      <c r="HBZ9" s="9"/>
      <c r="HCA9" s="9"/>
      <c r="HCB9" s="9"/>
      <c r="HCC9" s="9"/>
      <c r="HCD9" s="9"/>
      <c r="HCE9" s="9"/>
      <c r="HCF9" s="9"/>
      <c r="HCG9" s="9"/>
      <c r="HCH9" s="9"/>
      <c r="HCI9" s="9"/>
      <c r="HCJ9" s="9"/>
      <c r="HCK9" s="9"/>
      <c r="HCL9" s="9"/>
      <c r="HCM9" s="9"/>
      <c r="HCN9" s="9"/>
      <c r="HCO9" s="9"/>
      <c r="HCP9" s="9"/>
      <c r="HCQ9" s="9"/>
      <c r="HCR9" s="9"/>
      <c r="HCS9" s="9"/>
      <c r="HCT9" s="9"/>
      <c r="HCU9" s="9"/>
      <c r="HCV9" s="9"/>
      <c r="HCW9" s="9"/>
      <c r="HCX9" s="9"/>
      <c r="HCY9" s="9"/>
      <c r="HCZ9" s="9"/>
      <c r="HDA9" s="9"/>
      <c r="HDB9" s="9"/>
      <c r="HDC9" s="9"/>
      <c r="HDD9" s="9"/>
      <c r="HDE9" s="9"/>
      <c r="HDF9" s="9"/>
      <c r="HDG9" s="9"/>
      <c r="HDH9" s="9"/>
      <c r="HDI9" s="9"/>
      <c r="HDJ9" s="9"/>
      <c r="HDK9" s="9"/>
      <c r="HDL9" s="9"/>
      <c r="HDM9" s="9"/>
      <c r="HDN9" s="9"/>
      <c r="HDO9" s="9"/>
      <c r="HDP9" s="9"/>
      <c r="HDQ9" s="9"/>
      <c r="HDR9" s="9"/>
      <c r="HDS9" s="9"/>
      <c r="HDT9" s="9"/>
      <c r="HDU9" s="9"/>
      <c r="HDV9" s="9"/>
      <c r="HDW9" s="9"/>
      <c r="HDX9" s="9"/>
      <c r="HDY9" s="9"/>
      <c r="HDZ9" s="9"/>
      <c r="HEA9" s="9"/>
      <c r="HEB9" s="9"/>
      <c r="HEC9" s="9"/>
      <c r="HED9" s="9"/>
      <c r="HEE9" s="9"/>
      <c r="HEF9" s="9"/>
      <c r="HEG9" s="9"/>
      <c r="HEH9" s="9"/>
      <c r="HEI9" s="9"/>
      <c r="HEJ9" s="9"/>
      <c r="HEK9" s="9"/>
      <c r="HEL9" s="9"/>
      <c r="HEM9" s="9"/>
      <c r="HEN9" s="9"/>
      <c r="HEO9" s="9"/>
      <c r="HEP9" s="9"/>
      <c r="HEQ9" s="9"/>
      <c r="HER9" s="9"/>
      <c r="HES9" s="9"/>
      <c r="HET9" s="9"/>
      <c r="HEU9" s="9"/>
      <c r="HEV9" s="9"/>
      <c r="HEW9" s="9"/>
      <c r="HEX9" s="9"/>
      <c r="HEY9" s="9"/>
      <c r="HEZ9" s="9"/>
      <c r="HFA9" s="9"/>
      <c r="HFB9" s="9"/>
      <c r="HFC9" s="9"/>
      <c r="HFD9" s="9"/>
      <c r="HFE9" s="9"/>
      <c r="HFF9" s="9"/>
      <c r="HFG9" s="9"/>
      <c r="HFH9" s="9"/>
      <c r="HFI9" s="9"/>
      <c r="HFJ9" s="9"/>
      <c r="HFK9" s="9"/>
      <c r="HFL9" s="9"/>
      <c r="HFM9" s="9"/>
      <c r="HFN9" s="9"/>
      <c r="HFO9" s="9"/>
      <c r="HFP9" s="9"/>
      <c r="HFQ9" s="9"/>
      <c r="HFR9" s="9"/>
      <c r="HFS9" s="9"/>
      <c r="HFT9" s="9"/>
      <c r="HFU9" s="9"/>
      <c r="HFV9" s="9"/>
      <c r="HFW9" s="9"/>
      <c r="HFX9" s="9"/>
      <c r="HFY9" s="9"/>
      <c r="HFZ9" s="9"/>
      <c r="HGA9" s="9"/>
      <c r="HGB9" s="9"/>
      <c r="HGC9" s="9"/>
      <c r="HGD9" s="9"/>
      <c r="HGE9" s="9"/>
      <c r="HGF9" s="9"/>
      <c r="HGG9" s="9"/>
      <c r="HGH9" s="9"/>
      <c r="HGI9" s="9"/>
      <c r="HGJ9" s="9"/>
      <c r="HGK9" s="9"/>
      <c r="HGL9" s="9"/>
      <c r="HGM9" s="9"/>
      <c r="HGN9" s="9"/>
      <c r="HGO9" s="9"/>
      <c r="HGP9" s="9"/>
      <c r="HGQ9" s="9"/>
      <c r="HGR9" s="9"/>
      <c r="HGS9" s="9"/>
      <c r="HGT9" s="9"/>
      <c r="HGU9" s="9"/>
      <c r="HGV9" s="9"/>
      <c r="HGW9" s="9"/>
      <c r="HGX9" s="9"/>
      <c r="HGY9" s="9"/>
      <c r="HGZ9" s="9"/>
      <c r="HHA9" s="9"/>
      <c r="HHB9" s="9"/>
      <c r="HHC9" s="9"/>
      <c r="HHD9" s="9"/>
      <c r="HHE9" s="9"/>
      <c r="HHF9" s="9"/>
      <c r="HHG9" s="9"/>
      <c r="HHH9" s="9"/>
      <c r="HHI9" s="9"/>
      <c r="HHJ9" s="9"/>
      <c r="HHK9" s="9"/>
      <c r="HHL9" s="9"/>
      <c r="HHM9" s="9"/>
      <c r="HHN9" s="9"/>
      <c r="HHO9" s="9"/>
      <c r="HHP9" s="9"/>
      <c r="HHQ9" s="9"/>
      <c r="HHR9" s="9"/>
      <c r="HHS9" s="9"/>
      <c r="HHT9" s="9"/>
      <c r="HHU9" s="9"/>
      <c r="HHV9" s="9"/>
      <c r="HHW9" s="9"/>
      <c r="HHX9" s="9"/>
      <c r="HHY9" s="9"/>
      <c r="HHZ9" s="9"/>
      <c r="HIA9" s="9"/>
      <c r="HIB9" s="9"/>
      <c r="HIC9" s="9"/>
      <c r="HID9" s="9"/>
      <c r="HIE9" s="9"/>
      <c r="HIF9" s="9"/>
      <c r="HIG9" s="9"/>
      <c r="HIH9" s="9"/>
      <c r="HII9" s="9"/>
      <c r="HIJ9" s="9"/>
      <c r="HIK9" s="9"/>
      <c r="HIL9" s="9"/>
      <c r="HIM9" s="9"/>
      <c r="HIN9" s="9"/>
      <c r="HIO9" s="9"/>
      <c r="HIP9" s="9"/>
      <c r="HIQ9" s="9"/>
      <c r="HIR9" s="9"/>
      <c r="HIS9" s="9"/>
      <c r="HIT9" s="9"/>
      <c r="HIU9" s="9"/>
      <c r="HIV9" s="9"/>
      <c r="HIW9" s="9"/>
      <c r="HIX9" s="9"/>
      <c r="HIY9" s="9"/>
      <c r="HIZ9" s="9"/>
      <c r="HJA9" s="9"/>
      <c r="HJB9" s="9"/>
      <c r="HJC9" s="9"/>
      <c r="HJD9" s="9"/>
      <c r="HJE9" s="9"/>
      <c r="HJF9" s="9"/>
      <c r="HJG9" s="9"/>
      <c r="HJH9" s="9"/>
      <c r="HJI9" s="9"/>
      <c r="HJJ9" s="9"/>
      <c r="HJK9" s="9"/>
      <c r="HJL9" s="9"/>
      <c r="HJM9" s="9"/>
      <c r="HJN9" s="9"/>
      <c r="HJO9" s="9"/>
      <c r="HJP9" s="9"/>
      <c r="HJQ9" s="9"/>
      <c r="HJR9" s="9"/>
      <c r="HJS9" s="9"/>
      <c r="HJT9" s="9"/>
      <c r="HJU9" s="9"/>
      <c r="HJV9" s="9"/>
      <c r="HJW9" s="9"/>
      <c r="HJX9" s="9"/>
      <c r="HJY9" s="9"/>
      <c r="HJZ9" s="9"/>
      <c r="HKA9" s="9"/>
      <c r="HKB9" s="9"/>
      <c r="HKC9" s="9"/>
      <c r="HKD9" s="9"/>
      <c r="HKE9" s="9"/>
      <c r="HKF9" s="9"/>
      <c r="HKG9" s="9"/>
      <c r="HKH9" s="9"/>
      <c r="HKI9" s="9"/>
      <c r="HKJ9" s="9"/>
      <c r="HKK9" s="9"/>
      <c r="HKL9" s="9"/>
      <c r="HKM9" s="9"/>
      <c r="HKN9" s="9"/>
      <c r="HKO9" s="9"/>
      <c r="HKP9" s="9"/>
      <c r="HKQ9" s="9"/>
      <c r="HKR9" s="9"/>
      <c r="HKS9" s="9"/>
      <c r="HKT9" s="9"/>
      <c r="HKU9" s="9"/>
      <c r="HKV9" s="9"/>
      <c r="HKW9" s="9"/>
      <c r="HKX9" s="9"/>
      <c r="HKY9" s="9"/>
      <c r="HKZ9" s="9"/>
      <c r="HLA9" s="9"/>
      <c r="HLB9" s="9"/>
      <c r="HLC9" s="9"/>
      <c r="HLD9" s="9"/>
      <c r="HLE9" s="9"/>
      <c r="HLF9" s="9"/>
      <c r="HLG9" s="9"/>
      <c r="HLH9" s="9"/>
      <c r="HLI9" s="9"/>
      <c r="HLJ9" s="9"/>
      <c r="HLK9" s="9"/>
      <c r="HLL9" s="9"/>
      <c r="HLM9" s="9"/>
      <c r="HLN9" s="9"/>
      <c r="HLO9" s="9"/>
      <c r="HLP9" s="9"/>
      <c r="HLQ9" s="9"/>
      <c r="HLR9" s="9"/>
      <c r="HLS9" s="9"/>
      <c r="HLT9" s="9"/>
      <c r="HLU9" s="9"/>
      <c r="HLV9" s="9"/>
      <c r="HLW9" s="9"/>
      <c r="HLX9" s="9"/>
      <c r="HLY9" s="9"/>
      <c r="HLZ9" s="9"/>
      <c r="HMA9" s="9"/>
      <c r="HMB9" s="9"/>
      <c r="HMC9" s="9"/>
      <c r="HMD9" s="9"/>
      <c r="HME9" s="9"/>
      <c r="HMF9" s="9"/>
      <c r="HMG9" s="9"/>
      <c r="HMH9" s="9"/>
      <c r="HMI9" s="9"/>
      <c r="HMJ9" s="9"/>
      <c r="HMK9" s="9"/>
      <c r="HML9" s="9"/>
      <c r="HMM9" s="9"/>
      <c r="HMN9" s="9"/>
      <c r="HMO9" s="9"/>
      <c r="HMP9" s="9"/>
      <c r="HMQ9" s="9"/>
      <c r="HMR9" s="9"/>
      <c r="HMS9" s="9"/>
      <c r="HMT9" s="9"/>
      <c r="HMU9" s="9"/>
      <c r="HMV9" s="9"/>
      <c r="HMW9" s="9"/>
      <c r="HMX9" s="9"/>
      <c r="HMY9" s="9"/>
      <c r="HMZ9" s="9"/>
      <c r="HNA9" s="9"/>
      <c r="HNB9" s="9"/>
      <c r="HNC9" s="9"/>
      <c r="HND9" s="9"/>
      <c r="HNE9" s="9"/>
      <c r="HNF9" s="9"/>
      <c r="HNG9" s="9"/>
      <c r="HNH9" s="9"/>
      <c r="HNI9" s="9"/>
      <c r="HNJ9" s="9"/>
      <c r="HNK9" s="9"/>
      <c r="HNL9" s="9"/>
      <c r="HNM9" s="9"/>
      <c r="HNN9" s="9"/>
      <c r="HNO9" s="9"/>
      <c r="HNP9" s="9"/>
      <c r="HNQ9" s="9"/>
      <c r="HNR9" s="9"/>
      <c r="HNS9" s="9"/>
      <c r="HNT9" s="9"/>
      <c r="HNU9" s="9"/>
      <c r="HNV9" s="9"/>
      <c r="HNW9" s="9"/>
      <c r="HNX9" s="9"/>
      <c r="HNY9" s="9"/>
      <c r="HNZ9" s="9"/>
      <c r="HOA9" s="9"/>
      <c r="HOB9" s="9"/>
      <c r="HOC9" s="9"/>
      <c r="HOD9" s="9"/>
      <c r="HOE9" s="9"/>
      <c r="HOF9" s="9"/>
      <c r="HOG9" s="9"/>
      <c r="HOH9" s="9"/>
      <c r="HOI9" s="9"/>
      <c r="HOJ9" s="9"/>
      <c r="HOK9" s="9"/>
      <c r="HOL9" s="9"/>
      <c r="HOM9" s="9"/>
      <c r="HON9" s="9"/>
      <c r="HOO9" s="9"/>
      <c r="HOP9" s="9"/>
      <c r="HOQ9" s="9"/>
      <c r="HOR9" s="9"/>
      <c r="HOS9" s="9"/>
      <c r="HOT9" s="9"/>
      <c r="HOU9" s="9"/>
      <c r="HOV9" s="9"/>
      <c r="HOW9" s="9"/>
      <c r="HOX9" s="9"/>
      <c r="HOY9" s="9"/>
      <c r="HOZ9" s="9"/>
      <c r="HPA9" s="9"/>
      <c r="HPB9" s="9"/>
      <c r="HPC9" s="9"/>
      <c r="HPD9" s="9"/>
      <c r="HPE9" s="9"/>
      <c r="HPF9" s="9"/>
      <c r="HPG9" s="9"/>
      <c r="HPH9" s="9"/>
      <c r="HPI9" s="9"/>
      <c r="HPJ9" s="9"/>
      <c r="HPK9" s="9"/>
      <c r="HPL9" s="9"/>
      <c r="HPM9" s="9"/>
      <c r="HPN9" s="9"/>
      <c r="HPO9" s="9"/>
      <c r="HPP9" s="9"/>
      <c r="HPQ9" s="9"/>
      <c r="HPR9" s="9"/>
      <c r="HPS9" s="9"/>
      <c r="HPT9" s="9"/>
      <c r="HPU9" s="9"/>
      <c r="HPV9" s="9"/>
      <c r="HPW9" s="9"/>
      <c r="HPX9" s="9"/>
      <c r="HPY9" s="9"/>
      <c r="HPZ9" s="9"/>
      <c r="HQA9" s="9"/>
      <c r="HQB9" s="9"/>
      <c r="HQC9" s="9"/>
      <c r="HQD9" s="9"/>
      <c r="HQE9" s="9"/>
      <c r="HQF9" s="9"/>
      <c r="HQG9" s="9"/>
      <c r="HQH9" s="9"/>
      <c r="HQI9" s="9"/>
      <c r="HQJ9" s="9"/>
      <c r="HQK9" s="9"/>
      <c r="HQL9" s="9"/>
      <c r="HQM9" s="9"/>
      <c r="HQN9" s="9"/>
      <c r="HQO9" s="9"/>
      <c r="HQP9" s="9"/>
      <c r="HQQ9" s="9"/>
      <c r="HQR9" s="9"/>
      <c r="HQS9" s="9"/>
      <c r="HQT9" s="9"/>
      <c r="HQU9" s="9"/>
      <c r="HQV9" s="9"/>
      <c r="HQW9" s="9"/>
      <c r="HQX9" s="9"/>
      <c r="HQY9" s="9"/>
      <c r="HQZ9" s="9"/>
      <c r="HRA9" s="9"/>
      <c r="HRB9" s="9"/>
      <c r="HRC9" s="9"/>
      <c r="HRD9" s="9"/>
      <c r="HRE9" s="9"/>
      <c r="HRF9" s="9"/>
      <c r="HRG9" s="9"/>
      <c r="HRH9" s="9"/>
      <c r="HRI9" s="9"/>
      <c r="HRJ9" s="9"/>
      <c r="HRK9" s="9"/>
      <c r="HRL9" s="9"/>
      <c r="HRM9" s="9"/>
      <c r="HRN9" s="9"/>
      <c r="HRO9" s="9"/>
      <c r="HRP9" s="9"/>
      <c r="HRQ9" s="9"/>
      <c r="HRR9" s="9"/>
      <c r="HRS9" s="9"/>
      <c r="HRT9" s="9"/>
      <c r="HRU9" s="9"/>
      <c r="HRV9" s="9"/>
      <c r="HRW9" s="9"/>
      <c r="HRX9" s="9"/>
      <c r="HRY9" s="9"/>
      <c r="HRZ9" s="9"/>
      <c r="HSA9" s="9"/>
      <c r="HSB9" s="9"/>
      <c r="HSC9" s="9"/>
      <c r="HSD9" s="9"/>
      <c r="HSE9" s="9"/>
      <c r="HSF9" s="9"/>
      <c r="HSG9" s="9"/>
      <c r="HSH9" s="9"/>
      <c r="HSI9" s="9"/>
      <c r="HSJ9" s="9"/>
      <c r="HSK9" s="9"/>
      <c r="HSL9" s="9"/>
      <c r="HSM9" s="9"/>
      <c r="HSN9" s="9"/>
      <c r="HSO9" s="9"/>
      <c r="HSP9" s="9"/>
      <c r="HSQ9" s="9"/>
      <c r="HSR9" s="9"/>
      <c r="HSS9" s="9"/>
      <c r="HST9" s="9"/>
      <c r="HSU9" s="9"/>
      <c r="HSV9" s="9"/>
      <c r="HSW9" s="9"/>
      <c r="HSX9" s="9"/>
      <c r="HSY9" s="9"/>
      <c r="HSZ9" s="9"/>
      <c r="HTA9" s="9"/>
      <c r="HTB9" s="9"/>
      <c r="HTC9" s="9"/>
      <c r="HTD9" s="9"/>
      <c r="HTE9" s="9"/>
      <c r="HTF9" s="9"/>
      <c r="HTG9" s="9"/>
      <c r="HTH9" s="9"/>
      <c r="HTI9" s="9"/>
      <c r="HTJ9" s="9"/>
      <c r="HTK9" s="9"/>
      <c r="HTL9" s="9"/>
      <c r="HTM9" s="9"/>
      <c r="HTN9" s="9"/>
      <c r="HTO9" s="9"/>
      <c r="HTP9" s="9"/>
      <c r="HTQ9" s="9"/>
      <c r="HTR9" s="9"/>
      <c r="HTS9" s="9"/>
      <c r="HTT9" s="9"/>
      <c r="HTU9" s="9"/>
      <c r="HTV9" s="9"/>
      <c r="HTW9" s="9"/>
      <c r="HTX9" s="9"/>
      <c r="HTY9" s="9"/>
      <c r="HTZ9" s="9"/>
      <c r="HUA9" s="9"/>
      <c r="HUB9" s="9"/>
      <c r="HUC9" s="9"/>
      <c r="HUD9" s="9"/>
      <c r="HUE9" s="9"/>
      <c r="HUF9" s="9"/>
      <c r="HUG9" s="9"/>
      <c r="HUH9" s="9"/>
      <c r="HUI9" s="9"/>
      <c r="HUJ9" s="9"/>
      <c r="HUK9" s="9"/>
      <c r="HUL9" s="9"/>
      <c r="HUM9" s="9"/>
      <c r="HUN9" s="9"/>
      <c r="HUO9" s="9"/>
      <c r="HUP9" s="9"/>
      <c r="HUQ9" s="9"/>
      <c r="HUR9" s="9"/>
      <c r="HUS9" s="9"/>
      <c r="HUT9" s="9"/>
      <c r="HUU9" s="9"/>
      <c r="HUV9" s="9"/>
      <c r="HUW9" s="9"/>
      <c r="HUX9" s="9"/>
      <c r="HUY9" s="9"/>
      <c r="HUZ9" s="9"/>
      <c r="HVA9" s="9"/>
      <c r="HVB9" s="9"/>
      <c r="HVC9" s="9"/>
      <c r="HVD9" s="9"/>
      <c r="HVE9" s="9"/>
      <c r="HVF9" s="9"/>
      <c r="HVG9" s="9"/>
      <c r="HVH9" s="9"/>
      <c r="HVI9" s="9"/>
      <c r="HVJ9" s="9"/>
      <c r="HVK9" s="9"/>
      <c r="HVL9" s="9"/>
      <c r="HVM9" s="9"/>
      <c r="HVN9" s="9"/>
      <c r="HVO9" s="9"/>
      <c r="HVP9" s="9"/>
      <c r="HVQ9" s="9"/>
      <c r="HVR9" s="9"/>
      <c r="HVS9" s="9"/>
      <c r="HVT9" s="9"/>
      <c r="HVU9" s="9"/>
      <c r="HVV9" s="9"/>
      <c r="HVW9" s="9"/>
      <c r="HVX9" s="9"/>
      <c r="HVY9" s="9"/>
      <c r="HVZ9" s="9"/>
      <c r="HWA9" s="9"/>
      <c r="HWB9" s="9"/>
      <c r="HWC9" s="9"/>
      <c r="HWD9" s="9"/>
      <c r="HWE9" s="9"/>
      <c r="HWF9" s="9"/>
      <c r="HWG9" s="9"/>
      <c r="HWH9" s="9"/>
      <c r="HWI9" s="9"/>
      <c r="HWJ9" s="9"/>
      <c r="HWK9" s="9"/>
      <c r="HWL9" s="9"/>
      <c r="HWM9" s="9"/>
      <c r="HWN9" s="9"/>
      <c r="HWO9" s="9"/>
      <c r="HWP9" s="9"/>
      <c r="HWQ9" s="9"/>
      <c r="HWR9" s="9"/>
      <c r="HWS9" s="9"/>
      <c r="HWT9" s="9"/>
      <c r="HWU9" s="9"/>
      <c r="HWV9" s="9"/>
      <c r="HWW9" s="9"/>
      <c r="HWX9" s="9"/>
      <c r="HWY9" s="9"/>
      <c r="HWZ9" s="9"/>
      <c r="HXA9" s="9"/>
      <c r="HXB9" s="9"/>
      <c r="HXC9" s="9"/>
      <c r="HXD9" s="9"/>
      <c r="HXE9" s="9"/>
      <c r="HXF9" s="9"/>
      <c r="HXG9" s="9"/>
      <c r="HXH9" s="9"/>
      <c r="HXI9" s="9"/>
      <c r="HXJ9" s="9"/>
      <c r="HXK9" s="9"/>
      <c r="HXL9" s="9"/>
      <c r="HXM9" s="9"/>
      <c r="HXN9" s="9"/>
      <c r="HXO9" s="9"/>
      <c r="HXP9" s="9"/>
      <c r="HXQ9" s="9"/>
      <c r="HXR9" s="9"/>
      <c r="HXS9" s="9"/>
      <c r="HXT9" s="9"/>
      <c r="HXU9" s="9"/>
      <c r="HXV9" s="9"/>
      <c r="HXW9" s="9"/>
      <c r="HXX9" s="9"/>
      <c r="HXY9" s="9"/>
      <c r="HXZ9" s="9"/>
      <c r="HYA9" s="9"/>
      <c r="HYB9" s="9"/>
      <c r="HYC9" s="9"/>
      <c r="HYD9" s="9"/>
      <c r="HYE9" s="9"/>
      <c r="HYF9" s="9"/>
      <c r="HYG9" s="9"/>
      <c r="HYH9" s="9"/>
      <c r="HYI9" s="9"/>
      <c r="HYJ9" s="9"/>
      <c r="HYK9" s="9"/>
      <c r="HYL9" s="9"/>
      <c r="HYM9" s="9"/>
      <c r="HYN9" s="9"/>
      <c r="HYO9" s="9"/>
      <c r="HYP9" s="9"/>
      <c r="HYQ9" s="9"/>
      <c r="HYR9" s="9"/>
      <c r="HYS9" s="9"/>
      <c r="HYT9" s="9"/>
      <c r="HYU9" s="9"/>
      <c r="HYV9" s="9"/>
      <c r="HYW9" s="9"/>
      <c r="HYX9" s="9"/>
      <c r="HYY9" s="9"/>
      <c r="HYZ9" s="9"/>
      <c r="HZA9" s="9"/>
      <c r="HZB9" s="9"/>
      <c r="HZC9" s="9"/>
      <c r="HZD9" s="9"/>
      <c r="HZE9" s="9"/>
      <c r="HZF9" s="9"/>
      <c r="HZG9" s="9"/>
      <c r="HZH9" s="9"/>
      <c r="HZI9" s="9"/>
      <c r="HZJ9" s="9"/>
      <c r="HZK9" s="9"/>
      <c r="HZL9" s="9"/>
      <c r="HZM9" s="9"/>
      <c r="HZN9" s="9"/>
      <c r="HZO9" s="9"/>
      <c r="HZP9" s="9"/>
      <c r="HZQ9" s="9"/>
      <c r="HZR9" s="9"/>
      <c r="HZS9" s="9"/>
      <c r="HZT9" s="9"/>
      <c r="HZU9" s="9"/>
      <c r="HZV9" s="9"/>
      <c r="HZW9" s="9"/>
      <c r="HZX9" s="9"/>
      <c r="HZY9" s="9"/>
      <c r="HZZ9" s="9"/>
      <c r="IAA9" s="9"/>
      <c r="IAB9" s="9"/>
      <c r="IAC9" s="9"/>
      <c r="IAD9" s="9"/>
      <c r="IAE9" s="9"/>
      <c r="IAF9" s="9"/>
      <c r="IAG9" s="9"/>
      <c r="IAH9" s="9"/>
      <c r="IAI9" s="9"/>
      <c r="IAJ9" s="9"/>
      <c r="IAK9" s="9"/>
      <c r="IAL9" s="9"/>
      <c r="IAM9" s="9"/>
      <c r="IAN9" s="9"/>
      <c r="IAO9" s="9"/>
      <c r="IAP9" s="9"/>
      <c r="IAQ9" s="9"/>
      <c r="IAR9" s="9"/>
      <c r="IAS9" s="9"/>
      <c r="IAT9" s="9"/>
      <c r="IAU9" s="9"/>
      <c r="IAV9" s="9"/>
      <c r="IAW9" s="9"/>
      <c r="IAX9" s="9"/>
      <c r="IAY9" s="9"/>
      <c r="IAZ9" s="9"/>
      <c r="IBA9" s="9"/>
      <c r="IBB9" s="9"/>
      <c r="IBC9" s="9"/>
      <c r="IBD9" s="9"/>
      <c r="IBE9" s="9"/>
      <c r="IBF9" s="9"/>
      <c r="IBG9" s="9"/>
      <c r="IBH9" s="9"/>
      <c r="IBI9" s="9"/>
      <c r="IBJ9" s="9"/>
      <c r="IBK9" s="9"/>
      <c r="IBL9" s="9"/>
      <c r="IBM9" s="9"/>
      <c r="IBN9" s="9"/>
      <c r="IBO9" s="9"/>
      <c r="IBP9" s="9"/>
      <c r="IBQ9" s="9"/>
      <c r="IBR9" s="9"/>
      <c r="IBS9" s="9"/>
      <c r="IBT9" s="9"/>
      <c r="IBU9" s="9"/>
      <c r="IBV9" s="9"/>
      <c r="IBW9" s="9"/>
      <c r="IBX9" s="9"/>
      <c r="IBY9" s="9"/>
      <c r="IBZ9" s="9"/>
      <c r="ICA9" s="9"/>
      <c r="ICB9" s="9"/>
      <c r="ICC9" s="9"/>
      <c r="ICD9" s="9"/>
      <c r="ICE9" s="9"/>
      <c r="ICF9" s="9"/>
      <c r="ICG9" s="9"/>
      <c r="ICH9" s="9"/>
      <c r="ICI9" s="9"/>
      <c r="ICJ9" s="9"/>
      <c r="ICK9" s="9"/>
      <c r="ICL9" s="9"/>
      <c r="ICM9" s="9"/>
      <c r="ICN9" s="9"/>
      <c r="ICO9" s="9"/>
      <c r="ICP9" s="9"/>
      <c r="ICQ9" s="9"/>
      <c r="ICR9" s="9"/>
      <c r="ICS9" s="9"/>
      <c r="ICT9" s="9"/>
      <c r="ICU9" s="9"/>
      <c r="ICV9" s="9"/>
      <c r="ICW9" s="9"/>
      <c r="ICX9" s="9"/>
      <c r="ICY9" s="9"/>
      <c r="ICZ9" s="9"/>
      <c r="IDA9" s="9"/>
      <c r="IDB9" s="9"/>
      <c r="IDC9" s="9"/>
      <c r="IDD9" s="9"/>
      <c r="IDE9" s="9"/>
      <c r="IDF9" s="9"/>
      <c r="IDG9" s="9"/>
      <c r="IDH9" s="9"/>
      <c r="IDI9" s="9"/>
      <c r="IDJ9" s="9"/>
      <c r="IDK9" s="9"/>
      <c r="IDL9" s="9"/>
      <c r="IDM9" s="9"/>
      <c r="IDN9" s="9"/>
      <c r="IDO9" s="9"/>
      <c r="IDP9" s="9"/>
      <c r="IDQ9" s="9"/>
      <c r="IDR9" s="9"/>
      <c r="IDS9" s="9"/>
      <c r="IDT9" s="9"/>
      <c r="IDU9" s="9"/>
      <c r="IDV9" s="9"/>
      <c r="IDW9" s="9"/>
      <c r="IDX9" s="9"/>
      <c r="IDY9" s="9"/>
      <c r="IDZ9" s="9"/>
      <c r="IEA9" s="9"/>
      <c r="IEB9" s="9"/>
      <c r="IEC9" s="9"/>
      <c r="IED9" s="9"/>
      <c r="IEE9" s="9"/>
      <c r="IEF9" s="9"/>
      <c r="IEG9" s="9"/>
      <c r="IEH9" s="9"/>
      <c r="IEI9" s="9"/>
      <c r="IEJ9" s="9"/>
      <c r="IEK9" s="9"/>
      <c r="IEL9" s="9"/>
      <c r="IEM9" s="9"/>
      <c r="IEN9" s="9"/>
      <c r="IEO9" s="9"/>
      <c r="IEP9" s="9"/>
      <c r="IEQ9" s="9"/>
      <c r="IER9" s="9"/>
      <c r="IES9" s="9"/>
      <c r="IET9" s="9"/>
      <c r="IEU9" s="9"/>
      <c r="IEV9" s="9"/>
      <c r="IEW9" s="9"/>
      <c r="IEX9" s="9"/>
      <c r="IEY9" s="9"/>
      <c r="IEZ9" s="9"/>
      <c r="IFA9" s="9"/>
      <c r="IFB9" s="9"/>
      <c r="IFC9" s="9"/>
      <c r="IFD9" s="9"/>
      <c r="IFE9" s="9"/>
      <c r="IFF9" s="9"/>
      <c r="IFG9" s="9"/>
      <c r="IFH9" s="9"/>
      <c r="IFI9" s="9"/>
      <c r="IFJ9" s="9"/>
      <c r="IFK9" s="9"/>
      <c r="IFL9" s="9"/>
      <c r="IFM9" s="9"/>
      <c r="IFN9" s="9"/>
      <c r="IFO9" s="9"/>
      <c r="IFP9" s="9"/>
      <c r="IFQ9" s="9"/>
      <c r="IFR9" s="9"/>
      <c r="IFS9" s="9"/>
      <c r="IFT9" s="9"/>
      <c r="IFU9" s="9"/>
      <c r="IFV9" s="9"/>
      <c r="IFW9" s="9"/>
      <c r="IFX9" s="9"/>
      <c r="IFY9" s="9"/>
      <c r="IFZ9" s="9"/>
      <c r="IGA9" s="9"/>
      <c r="IGB9" s="9"/>
      <c r="IGC9" s="9"/>
      <c r="IGD9" s="9"/>
      <c r="IGE9" s="9"/>
      <c r="IGF9" s="9"/>
      <c r="IGG9" s="9"/>
      <c r="IGH9" s="9"/>
      <c r="IGI9" s="9"/>
      <c r="IGJ9" s="9"/>
      <c r="IGK9" s="9"/>
      <c r="IGL9" s="9"/>
      <c r="IGM9" s="9"/>
      <c r="IGN9" s="9"/>
      <c r="IGO9" s="9"/>
      <c r="IGP9" s="9"/>
      <c r="IGQ9" s="9"/>
      <c r="IGR9" s="9"/>
      <c r="IGS9" s="9"/>
      <c r="IGT9" s="9"/>
      <c r="IGU9" s="9"/>
      <c r="IGV9" s="9"/>
      <c r="IGW9" s="9"/>
      <c r="IGX9" s="9"/>
      <c r="IGY9" s="9"/>
      <c r="IGZ9" s="9"/>
      <c r="IHA9" s="9"/>
      <c r="IHB9" s="9"/>
      <c r="IHC9" s="9"/>
      <c r="IHD9" s="9"/>
      <c r="IHE9" s="9"/>
      <c r="IHF9" s="9"/>
      <c r="IHG9" s="9"/>
      <c r="IHH9" s="9"/>
      <c r="IHI9" s="9"/>
      <c r="IHJ9" s="9"/>
      <c r="IHK9" s="9"/>
      <c r="IHL9" s="9"/>
      <c r="IHM9" s="9"/>
      <c r="IHN9" s="9"/>
      <c r="IHO9" s="9"/>
      <c r="IHP9" s="9"/>
      <c r="IHQ9" s="9"/>
      <c r="IHR9" s="9"/>
      <c r="IHS9" s="9"/>
      <c r="IHT9" s="9"/>
      <c r="IHU9" s="9"/>
      <c r="IHV9" s="9"/>
      <c r="IHW9" s="9"/>
      <c r="IHX9" s="9"/>
      <c r="IHY9" s="9"/>
      <c r="IHZ9" s="9"/>
      <c r="IIA9" s="9"/>
      <c r="IIB9" s="9"/>
      <c r="IIC9" s="9"/>
      <c r="IID9" s="9"/>
      <c r="IIE9" s="9"/>
      <c r="IIF9" s="9"/>
      <c r="IIG9" s="9"/>
      <c r="IIH9" s="9"/>
      <c r="III9" s="9"/>
      <c r="IIJ9" s="9"/>
      <c r="IIK9" s="9"/>
      <c r="IIL9" s="9"/>
      <c r="IIM9" s="9"/>
      <c r="IIN9" s="9"/>
      <c r="IIO9" s="9"/>
      <c r="IIP9" s="9"/>
      <c r="IIQ9" s="9"/>
      <c r="IIR9" s="9"/>
      <c r="IIS9" s="9"/>
      <c r="IIT9" s="9"/>
      <c r="IIU9" s="9"/>
      <c r="IIV9" s="9"/>
      <c r="IIW9" s="9"/>
      <c r="IIX9" s="9"/>
      <c r="IIY9" s="9"/>
      <c r="IIZ9" s="9"/>
      <c r="IJA9" s="9"/>
      <c r="IJB9" s="9"/>
      <c r="IJC9" s="9"/>
      <c r="IJD9" s="9"/>
      <c r="IJE9" s="9"/>
      <c r="IJF9" s="9"/>
      <c r="IJG9" s="9"/>
      <c r="IJH9" s="9"/>
      <c r="IJI9" s="9"/>
      <c r="IJJ9" s="9"/>
      <c r="IJK9" s="9"/>
      <c r="IJL9" s="9"/>
      <c r="IJM9" s="9"/>
      <c r="IJN9" s="9"/>
      <c r="IJO9" s="9"/>
      <c r="IJP9" s="9"/>
      <c r="IJQ9" s="9"/>
      <c r="IJR9" s="9"/>
      <c r="IJS9" s="9"/>
      <c r="IJT9" s="9"/>
      <c r="IJU9" s="9"/>
      <c r="IJV9" s="9"/>
      <c r="IJW9" s="9"/>
      <c r="IJX9" s="9"/>
      <c r="IJY9" s="9"/>
      <c r="IJZ9" s="9"/>
      <c r="IKA9" s="9"/>
      <c r="IKB9" s="9"/>
      <c r="IKC9" s="9"/>
      <c r="IKD9" s="9"/>
      <c r="IKE9" s="9"/>
      <c r="IKF9" s="9"/>
      <c r="IKG9" s="9"/>
      <c r="IKH9" s="9"/>
      <c r="IKI9" s="9"/>
      <c r="IKJ9" s="9"/>
      <c r="IKK9" s="9"/>
      <c r="IKL9" s="9"/>
      <c r="IKM9" s="9"/>
      <c r="IKN9" s="9"/>
      <c r="IKO9" s="9"/>
      <c r="IKP9" s="9"/>
      <c r="IKQ9" s="9"/>
      <c r="IKR9" s="9"/>
      <c r="IKS9" s="9"/>
      <c r="IKT9" s="9"/>
      <c r="IKU9" s="9"/>
      <c r="IKV9" s="9"/>
      <c r="IKW9" s="9"/>
      <c r="IKX9" s="9"/>
      <c r="IKY9" s="9"/>
      <c r="IKZ9" s="9"/>
      <c r="ILA9" s="9"/>
      <c r="ILB9" s="9"/>
      <c r="ILC9" s="9"/>
      <c r="ILD9" s="9"/>
      <c r="ILE9" s="9"/>
      <c r="ILF9" s="9"/>
      <c r="ILG9" s="9"/>
      <c r="ILH9" s="9"/>
      <c r="ILI9" s="9"/>
      <c r="ILJ9" s="9"/>
      <c r="ILK9" s="9"/>
      <c r="ILL9" s="9"/>
      <c r="ILM9" s="9"/>
      <c r="ILN9" s="9"/>
      <c r="ILO9" s="9"/>
      <c r="ILP9" s="9"/>
      <c r="ILQ9" s="9"/>
      <c r="ILR9" s="9"/>
      <c r="ILS9" s="9"/>
      <c r="ILT9" s="9"/>
      <c r="ILU9" s="9"/>
      <c r="ILV9" s="9"/>
      <c r="ILW9" s="9"/>
      <c r="ILX9" s="9"/>
      <c r="ILY9" s="9"/>
      <c r="ILZ9" s="9"/>
      <c r="IMA9" s="9"/>
      <c r="IMB9" s="9"/>
      <c r="IMC9" s="9"/>
      <c r="IMD9" s="9"/>
      <c r="IME9" s="9"/>
      <c r="IMF9" s="9"/>
      <c r="IMG9" s="9"/>
      <c r="IMH9" s="9"/>
      <c r="IMI9" s="9"/>
      <c r="IMJ9" s="9"/>
      <c r="IMK9" s="9"/>
      <c r="IML9" s="9"/>
      <c r="IMM9" s="9"/>
      <c r="IMN9" s="9"/>
      <c r="IMO9" s="9"/>
      <c r="IMP9" s="9"/>
      <c r="IMQ9" s="9"/>
      <c r="IMR9" s="9"/>
      <c r="IMS9" s="9"/>
      <c r="IMT9" s="9"/>
      <c r="IMU9" s="9"/>
      <c r="IMV9" s="9"/>
      <c r="IMW9" s="9"/>
      <c r="IMX9" s="9"/>
      <c r="IMY9" s="9"/>
      <c r="IMZ9" s="9"/>
      <c r="INA9" s="9"/>
      <c r="INB9" s="9"/>
      <c r="INC9" s="9"/>
      <c r="IND9" s="9"/>
      <c r="INE9" s="9"/>
      <c r="INF9" s="9"/>
      <c r="ING9" s="9"/>
      <c r="INH9" s="9"/>
      <c r="INI9" s="9"/>
      <c r="INJ9" s="9"/>
      <c r="INK9" s="9"/>
      <c r="INL9" s="9"/>
      <c r="INM9" s="9"/>
      <c r="INN9" s="9"/>
      <c r="INO9" s="9"/>
      <c r="INP9" s="9"/>
      <c r="INQ9" s="9"/>
      <c r="INR9" s="9"/>
      <c r="INS9" s="9"/>
      <c r="INT9" s="9"/>
      <c r="INU9" s="9"/>
      <c r="INV9" s="9"/>
      <c r="INW9" s="9"/>
      <c r="INX9" s="9"/>
      <c r="INY9" s="9"/>
      <c r="INZ9" s="9"/>
      <c r="IOA9" s="9"/>
      <c r="IOB9" s="9"/>
      <c r="IOC9" s="9"/>
      <c r="IOD9" s="9"/>
      <c r="IOE9" s="9"/>
      <c r="IOF9" s="9"/>
      <c r="IOG9" s="9"/>
      <c r="IOH9" s="9"/>
      <c r="IOI9" s="9"/>
      <c r="IOJ9" s="9"/>
      <c r="IOK9" s="9"/>
      <c r="IOL9" s="9"/>
      <c r="IOM9" s="9"/>
      <c r="ION9" s="9"/>
      <c r="IOO9" s="9"/>
      <c r="IOP9" s="9"/>
      <c r="IOQ9" s="9"/>
      <c r="IOR9" s="9"/>
      <c r="IOS9" s="9"/>
      <c r="IOT9" s="9"/>
      <c r="IOU9" s="9"/>
      <c r="IOV9" s="9"/>
      <c r="IOW9" s="9"/>
      <c r="IOX9" s="9"/>
      <c r="IOY9" s="9"/>
      <c r="IOZ9" s="9"/>
      <c r="IPA9" s="9"/>
      <c r="IPB9" s="9"/>
      <c r="IPC9" s="9"/>
      <c r="IPD9" s="9"/>
      <c r="IPE9" s="9"/>
      <c r="IPF9" s="9"/>
      <c r="IPG9" s="9"/>
      <c r="IPH9" s="9"/>
      <c r="IPI9" s="9"/>
      <c r="IPJ9" s="9"/>
      <c r="IPK9" s="9"/>
      <c r="IPL9" s="9"/>
      <c r="IPM9" s="9"/>
      <c r="IPN9" s="9"/>
      <c r="IPO9" s="9"/>
      <c r="IPP9" s="9"/>
      <c r="IPQ9" s="9"/>
      <c r="IPR9" s="9"/>
      <c r="IPS9" s="9"/>
      <c r="IPT9" s="9"/>
      <c r="IPU9" s="9"/>
      <c r="IPV9" s="9"/>
      <c r="IPW9" s="9"/>
      <c r="IPX9" s="9"/>
      <c r="IPY9" s="9"/>
      <c r="IPZ9" s="9"/>
      <c r="IQA9" s="9"/>
      <c r="IQB9" s="9"/>
      <c r="IQC9" s="9"/>
      <c r="IQD9" s="9"/>
      <c r="IQE9" s="9"/>
      <c r="IQF9" s="9"/>
      <c r="IQG9" s="9"/>
      <c r="IQH9" s="9"/>
      <c r="IQI9" s="9"/>
      <c r="IQJ9" s="9"/>
      <c r="IQK9" s="9"/>
      <c r="IQL9" s="9"/>
      <c r="IQM9" s="9"/>
      <c r="IQN9" s="9"/>
      <c r="IQO9" s="9"/>
      <c r="IQP9" s="9"/>
      <c r="IQQ9" s="9"/>
      <c r="IQR9" s="9"/>
      <c r="IQS9" s="9"/>
      <c r="IQT9" s="9"/>
      <c r="IQU9" s="9"/>
      <c r="IQV9" s="9"/>
      <c r="IQW9" s="9"/>
      <c r="IQX9" s="9"/>
      <c r="IQY9" s="9"/>
      <c r="IQZ9" s="9"/>
      <c r="IRA9" s="9"/>
      <c r="IRB9" s="9"/>
      <c r="IRC9" s="9"/>
      <c r="IRD9" s="9"/>
      <c r="IRE9" s="9"/>
      <c r="IRF9" s="9"/>
      <c r="IRG9" s="9"/>
      <c r="IRH9" s="9"/>
      <c r="IRI9" s="9"/>
      <c r="IRJ9" s="9"/>
      <c r="IRK9" s="9"/>
      <c r="IRL9" s="9"/>
      <c r="IRM9" s="9"/>
      <c r="IRN9" s="9"/>
      <c r="IRO9" s="9"/>
      <c r="IRP9" s="9"/>
      <c r="IRQ9" s="9"/>
      <c r="IRR9" s="9"/>
      <c r="IRS9" s="9"/>
      <c r="IRT9" s="9"/>
      <c r="IRU9" s="9"/>
      <c r="IRV9" s="9"/>
      <c r="IRW9" s="9"/>
      <c r="IRX9" s="9"/>
      <c r="IRY9" s="9"/>
      <c r="IRZ9" s="9"/>
      <c r="ISA9" s="9"/>
      <c r="ISB9" s="9"/>
      <c r="ISC9" s="9"/>
      <c r="ISD9" s="9"/>
      <c r="ISE9" s="9"/>
      <c r="ISF9" s="9"/>
      <c r="ISG9" s="9"/>
      <c r="ISH9" s="9"/>
      <c r="ISI9" s="9"/>
      <c r="ISJ9" s="9"/>
      <c r="ISK9" s="9"/>
      <c r="ISL9" s="9"/>
      <c r="ISM9" s="9"/>
      <c r="ISN9" s="9"/>
      <c r="ISO9" s="9"/>
      <c r="ISP9" s="9"/>
      <c r="ISQ9" s="9"/>
      <c r="ISR9" s="9"/>
      <c r="ISS9" s="9"/>
      <c r="IST9" s="9"/>
      <c r="ISU9" s="9"/>
      <c r="ISV9" s="9"/>
      <c r="ISW9" s="9"/>
      <c r="ISX9" s="9"/>
      <c r="ISY9" s="9"/>
      <c r="ISZ9" s="9"/>
      <c r="ITA9" s="9"/>
      <c r="ITB9" s="9"/>
      <c r="ITC9" s="9"/>
      <c r="ITD9" s="9"/>
      <c r="ITE9" s="9"/>
      <c r="ITF9" s="9"/>
      <c r="ITG9" s="9"/>
      <c r="ITH9" s="9"/>
      <c r="ITI9" s="9"/>
      <c r="ITJ9" s="9"/>
      <c r="ITK9" s="9"/>
      <c r="ITL9" s="9"/>
      <c r="ITM9" s="9"/>
      <c r="ITN9" s="9"/>
      <c r="ITO9" s="9"/>
      <c r="ITP9" s="9"/>
      <c r="ITQ9" s="9"/>
      <c r="ITR9" s="9"/>
      <c r="ITS9" s="9"/>
      <c r="ITT9" s="9"/>
      <c r="ITU9" s="9"/>
      <c r="ITV9" s="9"/>
      <c r="ITW9" s="9"/>
      <c r="ITX9" s="9"/>
      <c r="ITY9" s="9"/>
      <c r="ITZ9" s="9"/>
      <c r="IUA9" s="9"/>
      <c r="IUB9" s="9"/>
      <c r="IUC9" s="9"/>
      <c r="IUD9" s="9"/>
      <c r="IUE9" s="9"/>
      <c r="IUF9" s="9"/>
      <c r="IUG9" s="9"/>
      <c r="IUH9" s="9"/>
      <c r="IUI9" s="9"/>
      <c r="IUJ9" s="9"/>
      <c r="IUK9" s="9"/>
      <c r="IUL9" s="9"/>
      <c r="IUM9" s="9"/>
      <c r="IUN9" s="9"/>
      <c r="IUO9" s="9"/>
      <c r="IUP9" s="9"/>
      <c r="IUQ9" s="9"/>
      <c r="IUR9" s="9"/>
      <c r="IUS9" s="9"/>
      <c r="IUT9" s="9"/>
      <c r="IUU9" s="9"/>
      <c r="IUV9" s="9"/>
      <c r="IUW9" s="9"/>
      <c r="IUX9" s="9"/>
      <c r="IUY9" s="9"/>
      <c r="IUZ9" s="9"/>
      <c r="IVA9" s="9"/>
      <c r="IVB9" s="9"/>
      <c r="IVC9" s="9"/>
      <c r="IVD9" s="9"/>
      <c r="IVE9" s="9"/>
      <c r="IVF9" s="9"/>
      <c r="IVG9" s="9"/>
      <c r="IVH9" s="9"/>
      <c r="IVI9" s="9"/>
      <c r="IVJ9" s="9"/>
      <c r="IVK9" s="9"/>
      <c r="IVL9" s="9"/>
      <c r="IVM9" s="9"/>
      <c r="IVN9" s="9"/>
      <c r="IVO9" s="9"/>
      <c r="IVP9" s="9"/>
      <c r="IVQ9" s="9"/>
      <c r="IVR9" s="9"/>
      <c r="IVS9" s="9"/>
      <c r="IVT9" s="9"/>
      <c r="IVU9" s="9"/>
      <c r="IVV9" s="9"/>
      <c r="IVW9" s="9"/>
      <c r="IVX9" s="9"/>
      <c r="IVY9" s="9"/>
      <c r="IVZ9" s="9"/>
      <c r="IWA9" s="9"/>
      <c r="IWB9" s="9"/>
      <c r="IWC9" s="9"/>
      <c r="IWD9" s="9"/>
      <c r="IWE9" s="9"/>
      <c r="IWF9" s="9"/>
      <c r="IWG9" s="9"/>
      <c r="IWH9" s="9"/>
      <c r="IWI9" s="9"/>
      <c r="IWJ9" s="9"/>
      <c r="IWK9" s="9"/>
      <c r="IWL9" s="9"/>
      <c r="IWM9" s="9"/>
      <c r="IWN9" s="9"/>
      <c r="IWO9" s="9"/>
      <c r="IWP9" s="9"/>
      <c r="IWQ9" s="9"/>
      <c r="IWR9" s="9"/>
      <c r="IWS9" s="9"/>
      <c r="IWT9" s="9"/>
      <c r="IWU9" s="9"/>
      <c r="IWV9" s="9"/>
      <c r="IWW9" s="9"/>
      <c r="IWX9" s="9"/>
      <c r="IWY9" s="9"/>
      <c r="IWZ9" s="9"/>
      <c r="IXA9" s="9"/>
      <c r="IXB9" s="9"/>
      <c r="IXC9" s="9"/>
      <c r="IXD9" s="9"/>
      <c r="IXE9" s="9"/>
      <c r="IXF9" s="9"/>
      <c r="IXG9" s="9"/>
      <c r="IXH9" s="9"/>
      <c r="IXI9" s="9"/>
      <c r="IXJ9" s="9"/>
      <c r="IXK9" s="9"/>
      <c r="IXL9" s="9"/>
      <c r="IXM9" s="9"/>
      <c r="IXN9" s="9"/>
      <c r="IXO9" s="9"/>
      <c r="IXP9" s="9"/>
      <c r="IXQ9" s="9"/>
      <c r="IXR9" s="9"/>
      <c r="IXS9" s="9"/>
      <c r="IXT9" s="9"/>
      <c r="IXU9" s="9"/>
      <c r="IXV9" s="9"/>
      <c r="IXW9" s="9"/>
      <c r="IXX9" s="9"/>
      <c r="IXY9" s="9"/>
      <c r="IXZ9" s="9"/>
      <c r="IYA9" s="9"/>
      <c r="IYB9" s="9"/>
      <c r="IYC9" s="9"/>
      <c r="IYD9" s="9"/>
      <c r="IYE9" s="9"/>
      <c r="IYF9" s="9"/>
      <c r="IYG9" s="9"/>
      <c r="IYH9" s="9"/>
      <c r="IYI9" s="9"/>
      <c r="IYJ9" s="9"/>
      <c r="IYK9" s="9"/>
      <c r="IYL9" s="9"/>
      <c r="IYM9" s="9"/>
      <c r="IYN9" s="9"/>
      <c r="IYO9" s="9"/>
      <c r="IYP9" s="9"/>
      <c r="IYQ9" s="9"/>
      <c r="IYR9" s="9"/>
      <c r="IYS9" s="9"/>
      <c r="IYT9" s="9"/>
      <c r="IYU9" s="9"/>
      <c r="IYV9" s="9"/>
      <c r="IYW9" s="9"/>
      <c r="IYX9" s="9"/>
      <c r="IYY9" s="9"/>
      <c r="IYZ9" s="9"/>
      <c r="IZA9" s="9"/>
      <c r="IZB9" s="9"/>
      <c r="IZC9" s="9"/>
      <c r="IZD9" s="9"/>
      <c r="IZE9" s="9"/>
      <c r="IZF9" s="9"/>
      <c r="IZG9" s="9"/>
      <c r="IZH9" s="9"/>
      <c r="IZI9" s="9"/>
      <c r="IZJ9" s="9"/>
      <c r="IZK9" s="9"/>
      <c r="IZL9" s="9"/>
      <c r="IZM9" s="9"/>
      <c r="IZN9" s="9"/>
      <c r="IZO9" s="9"/>
      <c r="IZP9" s="9"/>
      <c r="IZQ9" s="9"/>
      <c r="IZR9" s="9"/>
      <c r="IZS9" s="9"/>
      <c r="IZT9" s="9"/>
      <c r="IZU9" s="9"/>
      <c r="IZV9" s="9"/>
      <c r="IZW9" s="9"/>
      <c r="IZX9" s="9"/>
      <c r="IZY9" s="9"/>
      <c r="IZZ9" s="9"/>
      <c r="JAA9" s="9"/>
      <c r="JAB9" s="9"/>
      <c r="JAC9" s="9"/>
      <c r="JAD9" s="9"/>
      <c r="JAE9" s="9"/>
      <c r="JAF9" s="9"/>
      <c r="JAG9" s="9"/>
      <c r="JAH9" s="9"/>
      <c r="JAI9" s="9"/>
      <c r="JAJ9" s="9"/>
      <c r="JAK9" s="9"/>
      <c r="JAL9" s="9"/>
      <c r="JAM9" s="9"/>
      <c r="JAN9" s="9"/>
      <c r="JAO9" s="9"/>
      <c r="JAP9" s="9"/>
      <c r="JAQ9" s="9"/>
      <c r="JAR9" s="9"/>
      <c r="JAS9" s="9"/>
      <c r="JAT9" s="9"/>
      <c r="JAU9" s="9"/>
      <c r="JAV9" s="9"/>
      <c r="JAW9" s="9"/>
      <c r="JAX9" s="9"/>
      <c r="JAY9" s="9"/>
      <c r="JAZ9" s="9"/>
      <c r="JBA9" s="9"/>
      <c r="JBB9" s="9"/>
      <c r="JBC9" s="9"/>
      <c r="JBD9" s="9"/>
      <c r="JBE9" s="9"/>
      <c r="JBF9" s="9"/>
      <c r="JBG9" s="9"/>
      <c r="JBH9" s="9"/>
      <c r="JBI9" s="9"/>
      <c r="JBJ9" s="9"/>
      <c r="JBK9" s="9"/>
      <c r="JBL9" s="9"/>
      <c r="JBM9" s="9"/>
      <c r="JBN9" s="9"/>
      <c r="JBO9" s="9"/>
      <c r="JBP9" s="9"/>
      <c r="JBQ9" s="9"/>
      <c r="JBR9" s="9"/>
      <c r="JBS9" s="9"/>
      <c r="JBT9" s="9"/>
      <c r="JBU9" s="9"/>
      <c r="JBV9" s="9"/>
      <c r="JBW9" s="9"/>
      <c r="JBX9" s="9"/>
      <c r="JBY9" s="9"/>
      <c r="JBZ9" s="9"/>
      <c r="JCA9" s="9"/>
      <c r="JCB9" s="9"/>
      <c r="JCC9" s="9"/>
      <c r="JCD9" s="9"/>
      <c r="JCE9" s="9"/>
      <c r="JCF9" s="9"/>
      <c r="JCG9" s="9"/>
      <c r="JCH9" s="9"/>
      <c r="JCI9" s="9"/>
      <c r="JCJ9" s="9"/>
      <c r="JCK9" s="9"/>
      <c r="JCL9" s="9"/>
      <c r="JCM9" s="9"/>
      <c r="JCN9" s="9"/>
      <c r="JCO9" s="9"/>
      <c r="JCP9" s="9"/>
      <c r="JCQ9" s="9"/>
      <c r="JCR9" s="9"/>
      <c r="JCS9" s="9"/>
      <c r="JCT9" s="9"/>
      <c r="JCU9" s="9"/>
      <c r="JCV9" s="9"/>
      <c r="JCW9" s="9"/>
      <c r="JCX9" s="9"/>
      <c r="JCY9" s="9"/>
      <c r="JCZ9" s="9"/>
      <c r="JDA9" s="9"/>
      <c r="JDB9" s="9"/>
      <c r="JDC9" s="9"/>
      <c r="JDD9" s="9"/>
      <c r="JDE9" s="9"/>
      <c r="JDF9" s="9"/>
      <c r="JDG9" s="9"/>
      <c r="JDH9" s="9"/>
      <c r="JDI9" s="9"/>
      <c r="JDJ9" s="9"/>
      <c r="JDK9" s="9"/>
      <c r="JDL9" s="9"/>
      <c r="JDM9" s="9"/>
      <c r="JDN9" s="9"/>
      <c r="JDO9" s="9"/>
      <c r="JDP9" s="9"/>
      <c r="JDQ9" s="9"/>
      <c r="JDR9" s="9"/>
      <c r="JDS9" s="9"/>
      <c r="JDT9" s="9"/>
      <c r="JDU9" s="9"/>
      <c r="JDV9" s="9"/>
      <c r="JDW9" s="9"/>
      <c r="JDX9" s="9"/>
      <c r="JDY9" s="9"/>
      <c r="JDZ9" s="9"/>
      <c r="JEA9" s="9"/>
      <c r="JEB9" s="9"/>
      <c r="JEC9" s="9"/>
      <c r="JED9" s="9"/>
      <c r="JEE9" s="9"/>
      <c r="JEF9" s="9"/>
      <c r="JEG9" s="9"/>
      <c r="JEH9" s="9"/>
      <c r="JEI9" s="9"/>
      <c r="JEJ9" s="9"/>
      <c r="JEK9" s="9"/>
      <c r="JEL9" s="9"/>
      <c r="JEM9" s="9"/>
      <c r="JEN9" s="9"/>
      <c r="JEO9" s="9"/>
      <c r="JEP9" s="9"/>
      <c r="JEQ9" s="9"/>
      <c r="JER9" s="9"/>
      <c r="JES9" s="9"/>
      <c r="JET9" s="9"/>
      <c r="JEU9" s="9"/>
      <c r="JEV9" s="9"/>
      <c r="JEW9" s="9"/>
      <c r="JEX9" s="9"/>
      <c r="JEY9" s="9"/>
      <c r="JEZ9" s="9"/>
      <c r="JFA9" s="9"/>
      <c r="JFB9" s="9"/>
      <c r="JFC9" s="9"/>
      <c r="JFD9" s="9"/>
      <c r="JFE9" s="9"/>
      <c r="JFF9" s="9"/>
      <c r="JFG9" s="9"/>
      <c r="JFH9" s="9"/>
      <c r="JFI9" s="9"/>
      <c r="JFJ9" s="9"/>
      <c r="JFK9" s="9"/>
      <c r="JFL9" s="9"/>
      <c r="JFM9" s="9"/>
      <c r="JFN9" s="9"/>
      <c r="JFO9" s="9"/>
      <c r="JFP9" s="9"/>
      <c r="JFQ9" s="9"/>
      <c r="JFR9" s="9"/>
      <c r="JFS9" s="9"/>
      <c r="JFT9" s="9"/>
      <c r="JFU9" s="9"/>
      <c r="JFV9" s="9"/>
      <c r="JFW9" s="9"/>
      <c r="JFX9" s="9"/>
      <c r="JFY9" s="9"/>
      <c r="JFZ9" s="9"/>
      <c r="JGA9" s="9"/>
      <c r="JGB9" s="9"/>
      <c r="JGC9" s="9"/>
      <c r="JGD9" s="9"/>
      <c r="JGE9" s="9"/>
      <c r="JGF9" s="9"/>
      <c r="JGG9" s="9"/>
      <c r="JGH9" s="9"/>
      <c r="JGI9" s="9"/>
      <c r="JGJ9" s="9"/>
      <c r="JGK9" s="9"/>
      <c r="JGL9" s="9"/>
      <c r="JGM9" s="9"/>
      <c r="JGN9" s="9"/>
      <c r="JGO9" s="9"/>
      <c r="JGP9" s="9"/>
      <c r="JGQ9" s="9"/>
      <c r="JGR9" s="9"/>
      <c r="JGS9" s="9"/>
      <c r="JGT9" s="9"/>
      <c r="JGU9" s="9"/>
      <c r="JGV9" s="9"/>
      <c r="JGW9" s="9"/>
      <c r="JGX9" s="9"/>
      <c r="JGY9" s="9"/>
      <c r="JGZ9" s="9"/>
      <c r="JHA9" s="9"/>
      <c r="JHB9" s="9"/>
      <c r="JHC9" s="9"/>
      <c r="JHD9" s="9"/>
      <c r="JHE9" s="9"/>
      <c r="JHF9" s="9"/>
      <c r="JHG9" s="9"/>
      <c r="JHH9" s="9"/>
      <c r="JHI9" s="9"/>
      <c r="JHJ9" s="9"/>
      <c r="JHK9" s="9"/>
      <c r="JHL9" s="9"/>
      <c r="JHM9" s="9"/>
      <c r="JHN9" s="9"/>
      <c r="JHO9" s="9"/>
      <c r="JHP9" s="9"/>
      <c r="JHQ9" s="9"/>
      <c r="JHR9" s="9"/>
      <c r="JHS9" s="9"/>
      <c r="JHT9" s="9"/>
      <c r="JHU9" s="9"/>
      <c r="JHV9" s="9"/>
      <c r="JHW9" s="9"/>
      <c r="JHX9" s="9"/>
      <c r="JHY9" s="9"/>
      <c r="JHZ9" s="9"/>
      <c r="JIA9" s="9"/>
      <c r="JIB9" s="9"/>
      <c r="JIC9" s="9"/>
      <c r="JID9" s="9"/>
      <c r="JIE9" s="9"/>
      <c r="JIF9" s="9"/>
      <c r="JIG9" s="9"/>
      <c r="JIH9" s="9"/>
      <c r="JII9" s="9"/>
      <c r="JIJ9" s="9"/>
      <c r="JIK9" s="9"/>
      <c r="JIL9" s="9"/>
      <c r="JIM9" s="9"/>
      <c r="JIN9" s="9"/>
      <c r="JIO9" s="9"/>
      <c r="JIP9" s="9"/>
      <c r="JIQ9" s="9"/>
      <c r="JIR9" s="9"/>
      <c r="JIS9" s="9"/>
      <c r="JIT9" s="9"/>
      <c r="JIU9" s="9"/>
      <c r="JIV9" s="9"/>
      <c r="JIW9" s="9"/>
      <c r="JIX9" s="9"/>
      <c r="JIY9" s="9"/>
      <c r="JIZ9" s="9"/>
      <c r="JJA9" s="9"/>
      <c r="JJB9" s="9"/>
      <c r="JJC9" s="9"/>
      <c r="JJD9" s="9"/>
      <c r="JJE9" s="9"/>
      <c r="JJF9" s="9"/>
      <c r="JJG9" s="9"/>
      <c r="JJH9" s="9"/>
      <c r="JJI9" s="9"/>
      <c r="JJJ9" s="9"/>
      <c r="JJK9" s="9"/>
      <c r="JJL9" s="9"/>
      <c r="JJM9" s="9"/>
      <c r="JJN9" s="9"/>
      <c r="JJO9" s="9"/>
      <c r="JJP9" s="9"/>
      <c r="JJQ9" s="9"/>
      <c r="JJR9" s="9"/>
      <c r="JJS9" s="9"/>
      <c r="JJT9" s="9"/>
      <c r="JJU9" s="9"/>
      <c r="JJV9" s="9"/>
      <c r="JJW9" s="9"/>
      <c r="JJX9" s="9"/>
      <c r="JJY9" s="9"/>
      <c r="JJZ9" s="9"/>
      <c r="JKA9" s="9"/>
      <c r="JKB9" s="9"/>
      <c r="JKC9" s="9"/>
      <c r="JKD9" s="9"/>
      <c r="JKE9" s="9"/>
      <c r="JKF9" s="9"/>
      <c r="JKG9" s="9"/>
      <c r="JKH9" s="9"/>
      <c r="JKI9" s="9"/>
      <c r="JKJ9" s="9"/>
      <c r="JKK9" s="9"/>
      <c r="JKL9" s="9"/>
      <c r="JKM9" s="9"/>
      <c r="JKN9" s="9"/>
      <c r="JKO9" s="9"/>
      <c r="JKP9" s="9"/>
      <c r="JKQ9" s="9"/>
      <c r="JKR9" s="9"/>
      <c r="JKS9" s="9"/>
      <c r="JKT9" s="9"/>
      <c r="JKU9" s="9"/>
      <c r="JKV9" s="9"/>
      <c r="JKW9" s="9"/>
      <c r="JKX9" s="9"/>
      <c r="JKY9" s="9"/>
      <c r="JKZ9" s="9"/>
      <c r="JLA9" s="9"/>
      <c r="JLB9" s="9"/>
      <c r="JLC9" s="9"/>
      <c r="JLD9" s="9"/>
      <c r="JLE9" s="9"/>
      <c r="JLF9" s="9"/>
      <c r="JLG9" s="9"/>
      <c r="JLH9" s="9"/>
      <c r="JLI9" s="9"/>
      <c r="JLJ9" s="9"/>
      <c r="JLK9" s="9"/>
      <c r="JLL9" s="9"/>
      <c r="JLM9" s="9"/>
      <c r="JLN9" s="9"/>
      <c r="JLO9" s="9"/>
      <c r="JLP9" s="9"/>
      <c r="JLQ9" s="9"/>
      <c r="JLR9" s="9"/>
      <c r="JLS9" s="9"/>
      <c r="JLT9" s="9"/>
      <c r="JLU9" s="9"/>
      <c r="JLV9" s="9"/>
      <c r="JLW9" s="9"/>
      <c r="JLX9" s="9"/>
      <c r="JLY9" s="9"/>
      <c r="JLZ9" s="9"/>
      <c r="JMA9" s="9"/>
      <c r="JMB9" s="9"/>
      <c r="JMC9" s="9"/>
      <c r="JMD9" s="9"/>
      <c r="JME9" s="9"/>
      <c r="JMF9" s="9"/>
      <c r="JMG9" s="9"/>
      <c r="JMH9" s="9"/>
      <c r="JMI9" s="9"/>
      <c r="JMJ9" s="9"/>
      <c r="JMK9" s="9"/>
      <c r="JML9" s="9"/>
      <c r="JMM9" s="9"/>
      <c r="JMN9" s="9"/>
      <c r="JMO9" s="9"/>
      <c r="JMP9" s="9"/>
      <c r="JMQ9" s="9"/>
      <c r="JMR9" s="9"/>
      <c r="JMS9" s="9"/>
      <c r="JMT9" s="9"/>
      <c r="JMU9" s="9"/>
      <c r="JMV9" s="9"/>
      <c r="JMW9" s="9"/>
      <c r="JMX9" s="9"/>
      <c r="JMY9" s="9"/>
      <c r="JMZ9" s="9"/>
      <c r="JNA9" s="9"/>
      <c r="JNB9" s="9"/>
      <c r="JNC9" s="9"/>
      <c r="JND9" s="9"/>
      <c r="JNE9" s="9"/>
      <c r="JNF9" s="9"/>
      <c r="JNG9" s="9"/>
      <c r="JNH9" s="9"/>
      <c r="JNI9" s="9"/>
      <c r="JNJ9" s="9"/>
      <c r="JNK9" s="9"/>
      <c r="JNL9" s="9"/>
      <c r="JNM9" s="9"/>
      <c r="JNN9" s="9"/>
      <c r="JNO9" s="9"/>
      <c r="JNP9" s="9"/>
      <c r="JNQ9" s="9"/>
      <c r="JNR9" s="9"/>
      <c r="JNS9" s="9"/>
      <c r="JNT9" s="9"/>
      <c r="JNU9" s="9"/>
      <c r="JNV9" s="9"/>
      <c r="JNW9" s="9"/>
      <c r="JNX9" s="9"/>
      <c r="JNY9" s="9"/>
      <c r="JNZ9" s="9"/>
      <c r="JOA9" s="9"/>
      <c r="JOB9" s="9"/>
      <c r="JOC9" s="9"/>
      <c r="JOD9" s="9"/>
      <c r="JOE9" s="9"/>
      <c r="JOF9" s="9"/>
      <c r="JOG9" s="9"/>
      <c r="JOH9" s="9"/>
      <c r="JOI9" s="9"/>
      <c r="JOJ9" s="9"/>
      <c r="JOK9" s="9"/>
      <c r="JOL9" s="9"/>
      <c r="JOM9" s="9"/>
      <c r="JON9" s="9"/>
      <c r="JOO9" s="9"/>
      <c r="JOP9" s="9"/>
      <c r="JOQ9" s="9"/>
      <c r="JOR9" s="9"/>
      <c r="JOS9" s="9"/>
      <c r="JOT9" s="9"/>
      <c r="JOU9" s="9"/>
      <c r="JOV9" s="9"/>
      <c r="JOW9" s="9"/>
      <c r="JOX9" s="9"/>
      <c r="JOY9" s="9"/>
      <c r="JOZ9" s="9"/>
      <c r="JPA9" s="9"/>
      <c r="JPB9" s="9"/>
      <c r="JPC9" s="9"/>
      <c r="JPD9" s="9"/>
      <c r="JPE9" s="9"/>
      <c r="JPF9" s="9"/>
      <c r="JPG9" s="9"/>
      <c r="JPH9" s="9"/>
      <c r="JPI9" s="9"/>
      <c r="JPJ9" s="9"/>
      <c r="JPK9" s="9"/>
      <c r="JPL9" s="9"/>
      <c r="JPM9" s="9"/>
      <c r="JPN9" s="9"/>
      <c r="JPO9" s="9"/>
      <c r="JPP9" s="9"/>
      <c r="JPQ9" s="9"/>
      <c r="JPR9" s="9"/>
      <c r="JPS9" s="9"/>
      <c r="JPT9" s="9"/>
      <c r="JPU9" s="9"/>
      <c r="JPV9" s="9"/>
      <c r="JPW9" s="9"/>
      <c r="JPX9" s="9"/>
      <c r="JPY9" s="9"/>
      <c r="JPZ9" s="9"/>
      <c r="JQA9" s="9"/>
      <c r="JQB9" s="9"/>
      <c r="JQC9" s="9"/>
      <c r="JQD9" s="9"/>
      <c r="JQE9" s="9"/>
      <c r="JQF9" s="9"/>
      <c r="JQG9" s="9"/>
      <c r="JQH9" s="9"/>
      <c r="JQI9" s="9"/>
      <c r="JQJ9" s="9"/>
      <c r="JQK9" s="9"/>
      <c r="JQL9" s="9"/>
      <c r="JQM9" s="9"/>
      <c r="JQN9" s="9"/>
      <c r="JQO9" s="9"/>
      <c r="JQP9" s="9"/>
      <c r="JQQ9" s="9"/>
      <c r="JQR9" s="9"/>
      <c r="JQS9" s="9"/>
      <c r="JQT9" s="9"/>
      <c r="JQU9" s="9"/>
      <c r="JQV9" s="9"/>
      <c r="JQW9" s="9"/>
      <c r="JQX9" s="9"/>
      <c r="JQY9" s="9"/>
      <c r="JQZ9" s="9"/>
      <c r="JRA9" s="9"/>
      <c r="JRB9" s="9"/>
      <c r="JRC9" s="9"/>
      <c r="JRD9" s="9"/>
      <c r="JRE9" s="9"/>
      <c r="JRF9" s="9"/>
      <c r="JRG9" s="9"/>
      <c r="JRH9" s="9"/>
      <c r="JRI9" s="9"/>
      <c r="JRJ9" s="9"/>
      <c r="JRK9" s="9"/>
      <c r="JRL9" s="9"/>
      <c r="JRM9" s="9"/>
      <c r="JRN9" s="9"/>
      <c r="JRO9" s="9"/>
      <c r="JRP9" s="9"/>
      <c r="JRQ9" s="9"/>
      <c r="JRR9" s="9"/>
      <c r="JRS9" s="9"/>
      <c r="JRT9" s="9"/>
      <c r="JRU9" s="9"/>
      <c r="JRV9" s="9"/>
      <c r="JRW9" s="9"/>
      <c r="JRX9" s="9"/>
      <c r="JRY9" s="9"/>
      <c r="JRZ9" s="9"/>
      <c r="JSA9" s="9"/>
      <c r="JSB9" s="9"/>
      <c r="JSC9" s="9"/>
      <c r="JSD9" s="9"/>
      <c r="JSE9" s="9"/>
      <c r="JSF9" s="9"/>
      <c r="JSG9" s="9"/>
      <c r="JSH9" s="9"/>
      <c r="JSI9" s="9"/>
      <c r="JSJ9" s="9"/>
      <c r="JSK9" s="9"/>
      <c r="JSL9" s="9"/>
      <c r="JSM9" s="9"/>
      <c r="JSN9" s="9"/>
      <c r="JSO9" s="9"/>
      <c r="JSP9" s="9"/>
      <c r="JSQ9" s="9"/>
      <c r="JSR9" s="9"/>
      <c r="JSS9" s="9"/>
      <c r="JST9" s="9"/>
      <c r="JSU9" s="9"/>
      <c r="JSV9" s="9"/>
      <c r="JSW9" s="9"/>
      <c r="JSX9" s="9"/>
      <c r="JSY9" s="9"/>
      <c r="JSZ9" s="9"/>
      <c r="JTA9" s="9"/>
      <c r="JTB9" s="9"/>
      <c r="JTC9" s="9"/>
      <c r="JTD9" s="9"/>
      <c r="JTE9" s="9"/>
      <c r="JTF9" s="9"/>
      <c r="JTG9" s="9"/>
      <c r="JTH9" s="9"/>
      <c r="JTI9" s="9"/>
      <c r="JTJ9" s="9"/>
      <c r="JTK9" s="9"/>
      <c r="JTL9" s="9"/>
      <c r="JTM9" s="9"/>
      <c r="JTN9" s="9"/>
      <c r="JTO9" s="9"/>
      <c r="JTP9" s="9"/>
      <c r="JTQ9" s="9"/>
      <c r="JTR9" s="9"/>
      <c r="JTS9" s="9"/>
      <c r="JTT9" s="9"/>
      <c r="JTU9" s="9"/>
      <c r="JTV9" s="9"/>
      <c r="JTW9" s="9"/>
      <c r="JTX9" s="9"/>
      <c r="JTY9" s="9"/>
      <c r="JTZ9" s="9"/>
      <c r="JUA9" s="9"/>
      <c r="JUB9" s="9"/>
      <c r="JUC9" s="9"/>
      <c r="JUD9" s="9"/>
      <c r="JUE9" s="9"/>
      <c r="JUF9" s="9"/>
      <c r="JUG9" s="9"/>
      <c r="JUH9" s="9"/>
      <c r="JUI9" s="9"/>
      <c r="JUJ9" s="9"/>
      <c r="JUK9" s="9"/>
      <c r="JUL9" s="9"/>
      <c r="JUM9" s="9"/>
      <c r="JUN9" s="9"/>
      <c r="JUO9" s="9"/>
      <c r="JUP9" s="9"/>
      <c r="JUQ9" s="9"/>
      <c r="JUR9" s="9"/>
      <c r="JUS9" s="9"/>
      <c r="JUT9" s="9"/>
      <c r="JUU9" s="9"/>
      <c r="JUV9" s="9"/>
      <c r="JUW9" s="9"/>
      <c r="JUX9" s="9"/>
      <c r="JUY9" s="9"/>
      <c r="JUZ9" s="9"/>
      <c r="JVA9" s="9"/>
      <c r="JVB9" s="9"/>
      <c r="JVC9" s="9"/>
      <c r="JVD9" s="9"/>
      <c r="JVE9" s="9"/>
      <c r="JVF9" s="9"/>
      <c r="JVG9" s="9"/>
      <c r="JVH9" s="9"/>
      <c r="JVI9" s="9"/>
      <c r="JVJ9" s="9"/>
      <c r="JVK9" s="9"/>
      <c r="JVL9" s="9"/>
      <c r="JVM9" s="9"/>
      <c r="JVN9" s="9"/>
      <c r="JVO9" s="9"/>
      <c r="JVP9" s="9"/>
      <c r="JVQ9" s="9"/>
      <c r="JVR9" s="9"/>
      <c r="JVS9" s="9"/>
      <c r="JVT9" s="9"/>
      <c r="JVU9" s="9"/>
      <c r="JVV9" s="9"/>
      <c r="JVW9" s="9"/>
      <c r="JVX9" s="9"/>
      <c r="JVY9" s="9"/>
      <c r="JVZ9" s="9"/>
      <c r="JWA9" s="9"/>
      <c r="JWB9" s="9"/>
      <c r="JWC9" s="9"/>
      <c r="JWD9" s="9"/>
      <c r="JWE9" s="9"/>
      <c r="JWF9" s="9"/>
      <c r="JWG9" s="9"/>
      <c r="JWH9" s="9"/>
      <c r="JWI9" s="9"/>
      <c r="JWJ9" s="9"/>
      <c r="JWK9" s="9"/>
      <c r="JWL9" s="9"/>
      <c r="JWM9" s="9"/>
      <c r="JWN9" s="9"/>
      <c r="JWO9" s="9"/>
      <c r="JWP9" s="9"/>
      <c r="JWQ9" s="9"/>
      <c r="JWR9" s="9"/>
      <c r="JWS9" s="9"/>
      <c r="JWT9" s="9"/>
      <c r="JWU9" s="9"/>
      <c r="JWV9" s="9"/>
      <c r="JWW9" s="9"/>
      <c r="JWX9" s="9"/>
      <c r="JWY9" s="9"/>
      <c r="JWZ9" s="9"/>
      <c r="JXA9" s="9"/>
      <c r="JXB9" s="9"/>
      <c r="JXC9" s="9"/>
      <c r="JXD9" s="9"/>
      <c r="JXE9" s="9"/>
      <c r="JXF9" s="9"/>
      <c r="JXG9" s="9"/>
      <c r="JXH9" s="9"/>
      <c r="JXI9" s="9"/>
      <c r="JXJ9" s="9"/>
      <c r="JXK9" s="9"/>
      <c r="JXL9" s="9"/>
      <c r="JXM9" s="9"/>
      <c r="JXN9" s="9"/>
      <c r="JXO9" s="9"/>
      <c r="JXP9" s="9"/>
      <c r="JXQ9" s="9"/>
      <c r="JXR9" s="9"/>
      <c r="JXS9" s="9"/>
      <c r="JXT9" s="9"/>
      <c r="JXU9" s="9"/>
      <c r="JXV9" s="9"/>
      <c r="JXW9" s="9"/>
      <c r="JXX9" s="9"/>
      <c r="JXY9" s="9"/>
      <c r="JXZ9" s="9"/>
      <c r="JYA9" s="9"/>
      <c r="JYB9" s="9"/>
      <c r="JYC9" s="9"/>
      <c r="JYD9" s="9"/>
      <c r="JYE9" s="9"/>
      <c r="JYF9" s="9"/>
      <c r="JYG9" s="9"/>
      <c r="JYH9" s="9"/>
      <c r="JYI9" s="9"/>
      <c r="JYJ9" s="9"/>
      <c r="JYK9" s="9"/>
      <c r="JYL9" s="9"/>
      <c r="JYM9" s="9"/>
      <c r="JYN9" s="9"/>
      <c r="JYO9" s="9"/>
      <c r="JYP9" s="9"/>
      <c r="JYQ9" s="9"/>
      <c r="JYR9" s="9"/>
      <c r="JYS9" s="9"/>
      <c r="JYT9" s="9"/>
      <c r="JYU9" s="9"/>
      <c r="JYV9" s="9"/>
      <c r="JYW9" s="9"/>
      <c r="JYX9" s="9"/>
      <c r="JYY9" s="9"/>
      <c r="JYZ9" s="9"/>
      <c r="JZA9" s="9"/>
      <c r="JZB9" s="9"/>
      <c r="JZC9" s="9"/>
      <c r="JZD9" s="9"/>
      <c r="JZE9" s="9"/>
      <c r="JZF9" s="9"/>
      <c r="JZG9" s="9"/>
      <c r="JZH9" s="9"/>
      <c r="JZI9" s="9"/>
      <c r="JZJ9" s="9"/>
      <c r="JZK9" s="9"/>
      <c r="JZL9" s="9"/>
      <c r="JZM9" s="9"/>
      <c r="JZN9" s="9"/>
      <c r="JZO9" s="9"/>
      <c r="JZP9" s="9"/>
      <c r="JZQ9" s="9"/>
      <c r="JZR9" s="9"/>
      <c r="JZS9" s="9"/>
      <c r="JZT9" s="9"/>
      <c r="JZU9" s="9"/>
      <c r="JZV9" s="9"/>
      <c r="JZW9" s="9"/>
      <c r="JZX9" s="9"/>
      <c r="JZY9" s="9"/>
      <c r="JZZ9" s="9"/>
      <c r="KAA9" s="9"/>
      <c r="KAB9" s="9"/>
      <c r="KAC9" s="9"/>
      <c r="KAD9" s="9"/>
      <c r="KAE9" s="9"/>
      <c r="KAF9" s="9"/>
      <c r="KAG9" s="9"/>
      <c r="KAH9" s="9"/>
      <c r="KAI9" s="9"/>
      <c r="KAJ9" s="9"/>
      <c r="KAK9" s="9"/>
      <c r="KAL9" s="9"/>
      <c r="KAM9" s="9"/>
      <c r="KAN9" s="9"/>
      <c r="KAO9" s="9"/>
      <c r="KAP9" s="9"/>
      <c r="KAQ9" s="9"/>
      <c r="KAR9" s="9"/>
      <c r="KAS9" s="9"/>
      <c r="KAT9" s="9"/>
      <c r="KAU9" s="9"/>
      <c r="KAV9" s="9"/>
      <c r="KAW9" s="9"/>
      <c r="KAX9" s="9"/>
      <c r="KAY9" s="9"/>
      <c r="KAZ9" s="9"/>
      <c r="KBA9" s="9"/>
      <c r="KBB9" s="9"/>
      <c r="KBC9" s="9"/>
      <c r="KBD9" s="9"/>
      <c r="KBE9" s="9"/>
      <c r="KBF9" s="9"/>
      <c r="KBG9" s="9"/>
      <c r="KBH9" s="9"/>
      <c r="KBI9" s="9"/>
      <c r="KBJ9" s="9"/>
      <c r="KBK9" s="9"/>
      <c r="KBL9" s="9"/>
      <c r="KBM9" s="9"/>
      <c r="KBN9" s="9"/>
      <c r="KBO9" s="9"/>
      <c r="KBP9" s="9"/>
      <c r="KBQ9" s="9"/>
      <c r="KBR9" s="9"/>
      <c r="KBS9" s="9"/>
      <c r="KBT9" s="9"/>
      <c r="KBU9" s="9"/>
      <c r="KBV9" s="9"/>
      <c r="KBW9" s="9"/>
      <c r="KBX9" s="9"/>
      <c r="KBY9" s="9"/>
      <c r="KBZ9" s="9"/>
      <c r="KCA9" s="9"/>
      <c r="KCB9" s="9"/>
      <c r="KCC9" s="9"/>
      <c r="KCD9" s="9"/>
      <c r="KCE9" s="9"/>
      <c r="KCF9" s="9"/>
      <c r="KCG9" s="9"/>
      <c r="KCH9" s="9"/>
      <c r="KCI9" s="9"/>
      <c r="KCJ9" s="9"/>
      <c r="KCK9" s="9"/>
      <c r="KCL9" s="9"/>
      <c r="KCM9" s="9"/>
      <c r="KCN9" s="9"/>
      <c r="KCO9" s="9"/>
      <c r="KCP9" s="9"/>
      <c r="KCQ9" s="9"/>
      <c r="KCR9" s="9"/>
      <c r="KCS9" s="9"/>
      <c r="KCT9" s="9"/>
      <c r="KCU9" s="9"/>
      <c r="KCV9" s="9"/>
      <c r="KCW9" s="9"/>
      <c r="KCX9" s="9"/>
      <c r="KCY9" s="9"/>
      <c r="KCZ9" s="9"/>
      <c r="KDA9" s="9"/>
      <c r="KDB9" s="9"/>
      <c r="KDC9" s="9"/>
      <c r="KDD9" s="9"/>
      <c r="KDE9" s="9"/>
      <c r="KDF9" s="9"/>
      <c r="KDG9" s="9"/>
      <c r="KDH9" s="9"/>
      <c r="KDI9" s="9"/>
      <c r="KDJ9" s="9"/>
      <c r="KDK9" s="9"/>
      <c r="KDL9" s="9"/>
      <c r="KDM9" s="9"/>
      <c r="KDN9" s="9"/>
      <c r="KDO9" s="9"/>
      <c r="KDP9" s="9"/>
      <c r="KDQ9" s="9"/>
      <c r="KDR9" s="9"/>
      <c r="KDS9" s="9"/>
      <c r="KDT9" s="9"/>
      <c r="KDU9" s="9"/>
      <c r="KDV9" s="9"/>
      <c r="KDW9" s="9"/>
      <c r="KDX9" s="9"/>
      <c r="KDY9" s="9"/>
      <c r="KDZ9" s="9"/>
      <c r="KEA9" s="9"/>
      <c r="KEB9" s="9"/>
      <c r="KEC9" s="9"/>
      <c r="KED9" s="9"/>
      <c r="KEE9" s="9"/>
      <c r="KEF9" s="9"/>
      <c r="KEG9" s="9"/>
      <c r="KEH9" s="9"/>
      <c r="KEI9" s="9"/>
      <c r="KEJ9" s="9"/>
      <c r="KEK9" s="9"/>
      <c r="KEL9" s="9"/>
      <c r="KEM9" s="9"/>
      <c r="KEN9" s="9"/>
      <c r="KEO9" s="9"/>
      <c r="KEP9" s="9"/>
      <c r="KEQ9" s="9"/>
      <c r="KER9" s="9"/>
      <c r="KES9" s="9"/>
      <c r="KET9" s="9"/>
      <c r="KEU9" s="9"/>
      <c r="KEV9" s="9"/>
      <c r="KEW9" s="9"/>
      <c r="KEX9" s="9"/>
      <c r="KEY9" s="9"/>
      <c r="KEZ9" s="9"/>
      <c r="KFA9" s="9"/>
      <c r="KFB9" s="9"/>
      <c r="KFC9" s="9"/>
      <c r="KFD9" s="9"/>
      <c r="KFE9" s="9"/>
      <c r="KFF9" s="9"/>
      <c r="KFG9" s="9"/>
      <c r="KFH9" s="9"/>
      <c r="KFI9" s="9"/>
      <c r="KFJ9" s="9"/>
      <c r="KFK9" s="9"/>
      <c r="KFL9" s="9"/>
      <c r="KFM9" s="9"/>
      <c r="KFN9" s="9"/>
      <c r="KFO9" s="9"/>
      <c r="KFP9" s="9"/>
      <c r="KFQ9" s="9"/>
      <c r="KFR9" s="9"/>
      <c r="KFS9" s="9"/>
      <c r="KFT9" s="9"/>
      <c r="KFU9" s="9"/>
      <c r="KFV9" s="9"/>
      <c r="KFW9" s="9"/>
      <c r="KFX9" s="9"/>
      <c r="KFY9" s="9"/>
      <c r="KFZ9" s="9"/>
      <c r="KGA9" s="9"/>
      <c r="KGB9" s="9"/>
      <c r="KGC9" s="9"/>
      <c r="KGD9" s="9"/>
      <c r="KGE9" s="9"/>
      <c r="KGF9" s="9"/>
      <c r="KGG9" s="9"/>
      <c r="KGH9" s="9"/>
      <c r="KGI9" s="9"/>
      <c r="KGJ9" s="9"/>
      <c r="KGK9" s="9"/>
      <c r="KGL9" s="9"/>
      <c r="KGM9" s="9"/>
      <c r="KGN9" s="9"/>
      <c r="KGO9" s="9"/>
      <c r="KGP9" s="9"/>
      <c r="KGQ9" s="9"/>
      <c r="KGR9" s="9"/>
      <c r="KGS9" s="9"/>
      <c r="KGT9" s="9"/>
      <c r="KGU9" s="9"/>
      <c r="KGV9" s="9"/>
      <c r="KGW9" s="9"/>
      <c r="KGX9" s="9"/>
      <c r="KGY9" s="9"/>
      <c r="KGZ9" s="9"/>
      <c r="KHA9" s="9"/>
      <c r="KHB9" s="9"/>
      <c r="KHC9" s="9"/>
      <c r="KHD9" s="9"/>
      <c r="KHE9" s="9"/>
      <c r="KHF9" s="9"/>
      <c r="KHG9" s="9"/>
      <c r="KHH9" s="9"/>
      <c r="KHI9" s="9"/>
      <c r="KHJ9" s="9"/>
      <c r="KHK9" s="9"/>
      <c r="KHL9" s="9"/>
      <c r="KHM9" s="9"/>
      <c r="KHN9" s="9"/>
      <c r="KHO9" s="9"/>
      <c r="KHP9" s="9"/>
      <c r="KHQ9" s="9"/>
      <c r="KHR9" s="9"/>
      <c r="KHS9" s="9"/>
      <c r="KHT9" s="9"/>
      <c r="KHU9" s="9"/>
      <c r="KHV9" s="9"/>
      <c r="KHW9" s="9"/>
      <c r="KHX9" s="9"/>
      <c r="KHY9" s="9"/>
      <c r="KHZ9" s="9"/>
      <c r="KIA9" s="9"/>
      <c r="KIB9" s="9"/>
      <c r="KIC9" s="9"/>
      <c r="KID9" s="9"/>
      <c r="KIE9" s="9"/>
      <c r="KIF9" s="9"/>
      <c r="KIG9" s="9"/>
      <c r="KIH9" s="9"/>
      <c r="KII9" s="9"/>
      <c r="KIJ9" s="9"/>
      <c r="KIK9" s="9"/>
      <c r="KIL9" s="9"/>
      <c r="KIM9" s="9"/>
      <c r="KIN9" s="9"/>
      <c r="KIO9" s="9"/>
      <c r="KIP9" s="9"/>
      <c r="KIQ9" s="9"/>
      <c r="KIR9" s="9"/>
      <c r="KIS9" s="9"/>
      <c r="KIT9" s="9"/>
      <c r="KIU9" s="9"/>
      <c r="KIV9" s="9"/>
      <c r="KIW9" s="9"/>
      <c r="KIX9" s="9"/>
      <c r="KIY9" s="9"/>
      <c r="KIZ9" s="9"/>
      <c r="KJA9" s="9"/>
      <c r="KJB9" s="9"/>
      <c r="KJC9" s="9"/>
      <c r="KJD9" s="9"/>
      <c r="KJE9" s="9"/>
      <c r="KJF9" s="9"/>
      <c r="KJG9" s="9"/>
      <c r="KJH9" s="9"/>
      <c r="KJI9" s="9"/>
      <c r="KJJ9" s="9"/>
      <c r="KJK9" s="9"/>
      <c r="KJL9" s="9"/>
      <c r="KJM9" s="9"/>
      <c r="KJN9" s="9"/>
      <c r="KJO9" s="9"/>
      <c r="KJP9" s="9"/>
      <c r="KJQ9" s="9"/>
      <c r="KJR9" s="9"/>
      <c r="KJS9" s="9"/>
      <c r="KJT9" s="9"/>
      <c r="KJU9" s="9"/>
      <c r="KJV9" s="9"/>
      <c r="KJW9" s="9"/>
      <c r="KJX9" s="9"/>
      <c r="KJY9" s="9"/>
      <c r="KJZ9" s="9"/>
      <c r="KKA9" s="9"/>
      <c r="KKB9" s="9"/>
      <c r="KKC9" s="9"/>
      <c r="KKD9" s="9"/>
      <c r="KKE9" s="9"/>
      <c r="KKF9" s="9"/>
      <c r="KKG9" s="9"/>
      <c r="KKH9" s="9"/>
      <c r="KKI9" s="9"/>
      <c r="KKJ9" s="9"/>
      <c r="KKK9" s="9"/>
      <c r="KKL9" s="9"/>
      <c r="KKM9" s="9"/>
      <c r="KKN9" s="9"/>
      <c r="KKO9" s="9"/>
      <c r="KKP9" s="9"/>
      <c r="KKQ9" s="9"/>
      <c r="KKR9" s="9"/>
      <c r="KKS9" s="9"/>
      <c r="KKT9" s="9"/>
      <c r="KKU9" s="9"/>
      <c r="KKV9" s="9"/>
      <c r="KKW9" s="9"/>
      <c r="KKX9" s="9"/>
      <c r="KKY9" s="9"/>
      <c r="KKZ9" s="9"/>
      <c r="KLA9" s="9"/>
      <c r="KLB9" s="9"/>
      <c r="KLC9" s="9"/>
      <c r="KLD9" s="9"/>
      <c r="KLE9" s="9"/>
      <c r="KLF9" s="9"/>
      <c r="KLG9" s="9"/>
      <c r="KLH9" s="9"/>
      <c r="KLI9" s="9"/>
      <c r="KLJ9" s="9"/>
      <c r="KLK9" s="9"/>
      <c r="KLL9" s="9"/>
      <c r="KLM9" s="9"/>
      <c r="KLN9" s="9"/>
      <c r="KLO9" s="9"/>
      <c r="KLP9" s="9"/>
      <c r="KLQ9" s="9"/>
      <c r="KLR9" s="9"/>
      <c r="KLS9" s="9"/>
      <c r="KLT9" s="9"/>
      <c r="KLU9" s="9"/>
      <c r="KLV9" s="9"/>
      <c r="KLW9" s="9"/>
      <c r="KLX9" s="9"/>
      <c r="KLY9" s="9"/>
      <c r="KLZ9" s="9"/>
      <c r="KMA9" s="9"/>
      <c r="KMB9" s="9"/>
      <c r="KMC9" s="9"/>
      <c r="KMD9" s="9"/>
      <c r="KME9" s="9"/>
      <c r="KMF9" s="9"/>
      <c r="KMG9" s="9"/>
      <c r="KMH9" s="9"/>
      <c r="KMI9" s="9"/>
      <c r="KMJ9" s="9"/>
      <c r="KMK9" s="9"/>
      <c r="KML9" s="9"/>
      <c r="KMM9" s="9"/>
      <c r="KMN9" s="9"/>
      <c r="KMO9" s="9"/>
      <c r="KMP9" s="9"/>
      <c r="KMQ9" s="9"/>
      <c r="KMR9" s="9"/>
      <c r="KMS9" s="9"/>
      <c r="KMT9" s="9"/>
      <c r="KMU9" s="9"/>
      <c r="KMV9" s="9"/>
      <c r="KMW9" s="9"/>
      <c r="KMX9" s="9"/>
      <c r="KMY9" s="9"/>
      <c r="KMZ9" s="9"/>
      <c r="KNA9" s="9"/>
      <c r="KNB9" s="9"/>
      <c r="KNC9" s="9"/>
      <c r="KND9" s="9"/>
      <c r="KNE9" s="9"/>
      <c r="KNF9" s="9"/>
      <c r="KNG9" s="9"/>
      <c r="KNH9" s="9"/>
      <c r="KNI9" s="9"/>
      <c r="KNJ9" s="9"/>
      <c r="KNK9" s="9"/>
      <c r="KNL9" s="9"/>
      <c r="KNM9" s="9"/>
      <c r="KNN9" s="9"/>
      <c r="KNO9" s="9"/>
      <c r="KNP9" s="9"/>
      <c r="KNQ9" s="9"/>
      <c r="KNR9" s="9"/>
      <c r="KNS9" s="9"/>
      <c r="KNT9" s="9"/>
      <c r="KNU9" s="9"/>
      <c r="KNV9" s="9"/>
      <c r="KNW9" s="9"/>
      <c r="KNX9" s="9"/>
      <c r="KNY9" s="9"/>
      <c r="KNZ9" s="9"/>
      <c r="KOA9" s="9"/>
      <c r="KOB9" s="9"/>
      <c r="KOC9" s="9"/>
      <c r="KOD9" s="9"/>
      <c r="KOE9" s="9"/>
      <c r="KOF9" s="9"/>
      <c r="KOG9" s="9"/>
      <c r="KOH9" s="9"/>
      <c r="KOI9" s="9"/>
      <c r="KOJ9" s="9"/>
      <c r="KOK9" s="9"/>
      <c r="KOL9" s="9"/>
      <c r="KOM9" s="9"/>
      <c r="KON9" s="9"/>
      <c r="KOO9" s="9"/>
      <c r="KOP9" s="9"/>
      <c r="KOQ9" s="9"/>
      <c r="KOR9" s="9"/>
      <c r="KOS9" s="9"/>
      <c r="KOT9" s="9"/>
      <c r="KOU9" s="9"/>
      <c r="KOV9" s="9"/>
      <c r="KOW9" s="9"/>
      <c r="KOX9" s="9"/>
      <c r="KOY9" s="9"/>
      <c r="KOZ9" s="9"/>
      <c r="KPA9" s="9"/>
      <c r="KPB9" s="9"/>
      <c r="KPC9" s="9"/>
      <c r="KPD9" s="9"/>
      <c r="KPE9" s="9"/>
      <c r="KPF9" s="9"/>
      <c r="KPG9" s="9"/>
      <c r="KPH9" s="9"/>
      <c r="KPI9" s="9"/>
      <c r="KPJ9" s="9"/>
      <c r="KPK9" s="9"/>
      <c r="KPL9" s="9"/>
      <c r="KPM9" s="9"/>
      <c r="KPN9" s="9"/>
      <c r="KPO9" s="9"/>
      <c r="KPP9" s="9"/>
      <c r="KPQ9" s="9"/>
      <c r="KPR9" s="9"/>
      <c r="KPS9" s="9"/>
      <c r="KPT9" s="9"/>
      <c r="KPU9" s="9"/>
      <c r="KPV9" s="9"/>
      <c r="KPW9" s="9"/>
      <c r="KPX9" s="9"/>
      <c r="KPY9" s="9"/>
      <c r="KPZ9" s="9"/>
      <c r="KQA9" s="9"/>
      <c r="KQB9" s="9"/>
      <c r="KQC9" s="9"/>
      <c r="KQD9" s="9"/>
      <c r="KQE9" s="9"/>
      <c r="KQF9" s="9"/>
      <c r="KQG9" s="9"/>
      <c r="KQH9" s="9"/>
      <c r="KQI9" s="9"/>
      <c r="KQJ9" s="9"/>
      <c r="KQK9" s="9"/>
      <c r="KQL9" s="9"/>
      <c r="KQM9" s="9"/>
      <c r="KQN9" s="9"/>
      <c r="KQO9" s="9"/>
      <c r="KQP9" s="9"/>
      <c r="KQQ9" s="9"/>
      <c r="KQR9" s="9"/>
      <c r="KQS9" s="9"/>
      <c r="KQT9" s="9"/>
      <c r="KQU9" s="9"/>
      <c r="KQV9" s="9"/>
      <c r="KQW9" s="9"/>
      <c r="KQX9" s="9"/>
      <c r="KQY9" s="9"/>
      <c r="KQZ9" s="9"/>
      <c r="KRA9" s="9"/>
      <c r="KRB9" s="9"/>
      <c r="KRC9" s="9"/>
      <c r="KRD9" s="9"/>
      <c r="KRE9" s="9"/>
      <c r="KRF9" s="9"/>
      <c r="KRG9" s="9"/>
      <c r="KRH9" s="9"/>
      <c r="KRI9" s="9"/>
      <c r="KRJ9" s="9"/>
      <c r="KRK9" s="9"/>
      <c r="KRL9" s="9"/>
      <c r="KRM9" s="9"/>
      <c r="KRN9" s="9"/>
      <c r="KRO9" s="9"/>
      <c r="KRP9" s="9"/>
      <c r="KRQ9" s="9"/>
      <c r="KRR9" s="9"/>
      <c r="KRS9" s="9"/>
      <c r="KRT9" s="9"/>
      <c r="KRU9" s="9"/>
      <c r="KRV9" s="9"/>
      <c r="KRW9" s="9"/>
      <c r="KRX9" s="9"/>
      <c r="KRY9" s="9"/>
      <c r="KRZ9" s="9"/>
      <c r="KSA9" s="9"/>
      <c r="KSB9" s="9"/>
      <c r="KSC9" s="9"/>
      <c r="KSD9" s="9"/>
      <c r="KSE9" s="9"/>
      <c r="KSF9" s="9"/>
      <c r="KSG9" s="9"/>
      <c r="KSH9" s="9"/>
      <c r="KSI9" s="9"/>
      <c r="KSJ9" s="9"/>
      <c r="KSK9" s="9"/>
      <c r="KSL9" s="9"/>
      <c r="KSM9" s="9"/>
      <c r="KSN9" s="9"/>
      <c r="KSO9" s="9"/>
      <c r="KSP9" s="9"/>
      <c r="KSQ9" s="9"/>
      <c r="KSR9" s="9"/>
      <c r="KSS9" s="9"/>
      <c r="KST9" s="9"/>
      <c r="KSU9" s="9"/>
      <c r="KSV9" s="9"/>
      <c r="KSW9" s="9"/>
      <c r="KSX9" s="9"/>
      <c r="KSY9" s="9"/>
      <c r="KSZ9" s="9"/>
      <c r="KTA9" s="9"/>
      <c r="KTB9" s="9"/>
      <c r="KTC9" s="9"/>
      <c r="KTD9" s="9"/>
      <c r="KTE9" s="9"/>
      <c r="KTF9" s="9"/>
      <c r="KTG9" s="9"/>
      <c r="KTH9" s="9"/>
      <c r="KTI9" s="9"/>
      <c r="KTJ9" s="9"/>
      <c r="KTK9" s="9"/>
      <c r="KTL9" s="9"/>
      <c r="KTM9" s="9"/>
      <c r="KTN9" s="9"/>
      <c r="KTO9" s="9"/>
      <c r="KTP9" s="9"/>
      <c r="KTQ9" s="9"/>
      <c r="KTR9" s="9"/>
      <c r="KTS9" s="9"/>
      <c r="KTT9" s="9"/>
      <c r="KTU9" s="9"/>
      <c r="KTV9" s="9"/>
      <c r="KTW9" s="9"/>
      <c r="KTX9" s="9"/>
      <c r="KTY9" s="9"/>
      <c r="KTZ9" s="9"/>
      <c r="KUA9" s="9"/>
      <c r="KUB9" s="9"/>
      <c r="KUC9" s="9"/>
      <c r="KUD9" s="9"/>
      <c r="KUE9" s="9"/>
      <c r="KUF9" s="9"/>
      <c r="KUG9" s="9"/>
      <c r="KUH9" s="9"/>
      <c r="KUI9" s="9"/>
      <c r="KUJ9" s="9"/>
      <c r="KUK9" s="9"/>
      <c r="KUL9" s="9"/>
      <c r="KUM9" s="9"/>
      <c r="KUN9" s="9"/>
      <c r="KUO9" s="9"/>
      <c r="KUP9" s="9"/>
      <c r="KUQ9" s="9"/>
      <c r="KUR9" s="9"/>
      <c r="KUS9" s="9"/>
      <c r="KUT9" s="9"/>
      <c r="KUU9" s="9"/>
      <c r="KUV9" s="9"/>
      <c r="KUW9" s="9"/>
      <c r="KUX9" s="9"/>
      <c r="KUY9" s="9"/>
      <c r="KUZ9" s="9"/>
      <c r="KVA9" s="9"/>
      <c r="KVB9" s="9"/>
      <c r="KVC9" s="9"/>
      <c r="KVD9" s="9"/>
      <c r="KVE9" s="9"/>
      <c r="KVF9" s="9"/>
      <c r="KVG9" s="9"/>
      <c r="KVH9" s="9"/>
      <c r="KVI9" s="9"/>
      <c r="KVJ9" s="9"/>
      <c r="KVK9" s="9"/>
      <c r="KVL9" s="9"/>
      <c r="KVM9" s="9"/>
      <c r="KVN9" s="9"/>
      <c r="KVO9" s="9"/>
      <c r="KVP9" s="9"/>
      <c r="KVQ9" s="9"/>
      <c r="KVR9" s="9"/>
      <c r="KVS9" s="9"/>
      <c r="KVT9" s="9"/>
      <c r="KVU9" s="9"/>
      <c r="KVV9" s="9"/>
      <c r="KVW9" s="9"/>
      <c r="KVX9" s="9"/>
      <c r="KVY9" s="9"/>
      <c r="KVZ9" s="9"/>
      <c r="KWA9" s="9"/>
      <c r="KWB9" s="9"/>
      <c r="KWC9" s="9"/>
      <c r="KWD9" s="9"/>
      <c r="KWE9" s="9"/>
      <c r="KWF9" s="9"/>
      <c r="KWG9" s="9"/>
      <c r="KWH9" s="9"/>
      <c r="KWI9" s="9"/>
      <c r="KWJ9" s="9"/>
      <c r="KWK9" s="9"/>
      <c r="KWL9" s="9"/>
      <c r="KWM9" s="9"/>
      <c r="KWN9" s="9"/>
      <c r="KWO9" s="9"/>
      <c r="KWP9" s="9"/>
      <c r="KWQ9" s="9"/>
      <c r="KWR9" s="9"/>
      <c r="KWS9" s="9"/>
      <c r="KWT9" s="9"/>
      <c r="KWU9" s="9"/>
      <c r="KWV9" s="9"/>
      <c r="KWW9" s="9"/>
      <c r="KWX9" s="9"/>
      <c r="KWY9" s="9"/>
      <c r="KWZ9" s="9"/>
      <c r="KXA9" s="9"/>
      <c r="KXB9" s="9"/>
      <c r="KXC9" s="9"/>
      <c r="KXD9" s="9"/>
      <c r="KXE9" s="9"/>
      <c r="KXF9" s="9"/>
      <c r="KXG9" s="9"/>
      <c r="KXH9" s="9"/>
      <c r="KXI9" s="9"/>
      <c r="KXJ9" s="9"/>
      <c r="KXK9" s="9"/>
      <c r="KXL9" s="9"/>
      <c r="KXM9" s="9"/>
      <c r="KXN9" s="9"/>
      <c r="KXO9" s="9"/>
      <c r="KXP9" s="9"/>
      <c r="KXQ9" s="9"/>
      <c r="KXR9" s="9"/>
      <c r="KXS9" s="9"/>
      <c r="KXT9" s="9"/>
      <c r="KXU9" s="9"/>
      <c r="KXV9" s="9"/>
      <c r="KXW9" s="9"/>
      <c r="KXX9" s="9"/>
      <c r="KXY9" s="9"/>
      <c r="KXZ9" s="9"/>
      <c r="KYA9" s="9"/>
      <c r="KYB9" s="9"/>
      <c r="KYC9" s="9"/>
      <c r="KYD9" s="9"/>
      <c r="KYE9" s="9"/>
      <c r="KYF9" s="9"/>
      <c r="KYG9" s="9"/>
      <c r="KYH9" s="9"/>
      <c r="KYI9" s="9"/>
      <c r="KYJ9" s="9"/>
      <c r="KYK9" s="9"/>
      <c r="KYL9" s="9"/>
      <c r="KYM9" s="9"/>
      <c r="KYN9" s="9"/>
      <c r="KYO9" s="9"/>
      <c r="KYP9" s="9"/>
      <c r="KYQ9" s="9"/>
      <c r="KYR9" s="9"/>
      <c r="KYS9" s="9"/>
      <c r="KYT9" s="9"/>
      <c r="KYU9" s="9"/>
      <c r="KYV9" s="9"/>
      <c r="KYW9" s="9"/>
      <c r="KYX9" s="9"/>
      <c r="KYY9" s="9"/>
      <c r="KYZ9" s="9"/>
      <c r="KZA9" s="9"/>
      <c r="KZB9" s="9"/>
      <c r="KZC9" s="9"/>
      <c r="KZD9" s="9"/>
      <c r="KZE9" s="9"/>
      <c r="KZF9" s="9"/>
      <c r="KZG9" s="9"/>
      <c r="KZH9" s="9"/>
      <c r="KZI9" s="9"/>
      <c r="KZJ9" s="9"/>
      <c r="KZK9" s="9"/>
      <c r="KZL9" s="9"/>
      <c r="KZM9" s="9"/>
      <c r="KZN9" s="9"/>
      <c r="KZO9" s="9"/>
      <c r="KZP9" s="9"/>
      <c r="KZQ9" s="9"/>
      <c r="KZR9" s="9"/>
      <c r="KZS9" s="9"/>
      <c r="KZT9" s="9"/>
      <c r="KZU9" s="9"/>
      <c r="KZV9" s="9"/>
      <c r="KZW9" s="9"/>
      <c r="KZX9" s="9"/>
      <c r="KZY9" s="9"/>
      <c r="KZZ9" s="9"/>
      <c r="LAA9" s="9"/>
      <c r="LAB9" s="9"/>
      <c r="LAC9" s="9"/>
      <c r="LAD9" s="9"/>
      <c r="LAE9" s="9"/>
      <c r="LAF9" s="9"/>
      <c r="LAG9" s="9"/>
      <c r="LAH9" s="9"/>
      <c r="LAI9" s="9"/>
      <c r="LAJ9" s="9"/>
      <c r="LAK9" s="9"/>
      <c r="LAL9" s="9"/>
      <c r="LAM9" s="9"/>
      <c r="LAN9" s="9"/>
      <c r="LAO9" s="9"/>
      <c r="LAP9" s="9"/>
      <c r="LAQ9" s="9"/>
      <c r="LAR9" s="9"/>
      <c r="LAS9" s="9"/>
      <c r="LAT9" s="9"/>
      <c r="LAU9" s="9"/>
      <c r="LAV9" s="9"/>
      <c r="LAW9" s="9"/>
      <c r="LAX9" s="9"/>
      <c r="LAY9" s="9"/>
      <c r="LAZ9" s="9"/>
      <c r="LBA9" s="9"/>
      <c r="LBB9" s="9"/>
      <c r="LBC9" s="9"/>
      <c r="LBD9" s="9"/>
      <c r="LBE9" s="9"/>
      <c r="LBF9" s="9"/>
      <c r="LBG9" s="9"/>
      <c r="LBH9" s="9"/>
      <c r="LBI9" s="9"/>
      <c r="LBJ9" s="9"/>
      <c r="LBK9" s="9"/>
      <c r="LBL9" s="9"/>
      <c r="LBM9" s="9"/>
      <c r="LBN9" s="9"/>
      <c r="LBO9" s="9"/>
      <c r="LBP9" s="9"/>
      <c r="LBQ9" s="9"/>
      <c r="LBR9" s="9"/>
      <c r="LBS9" s="9"/>
      <c r="LBT9" s="9"/>
      <c r="LBU9" s="9"/>
      <c r="LBV9" s="9"/>
      <c r="LBW9" s="9"/>
      <c r="LBX9" s="9"/>
      <c r="LBY9" s="9"/>
      <c r="LBZ9" s="9"/>
      <c r="LCA9" s="9"/>
      <c r="LCB9" s="9"/>
      <c r="LCC9" s="9"/>
      <c r="LCD9" s="9"/>
      <c r="LCE9" s="9"/>
      <c r="LCF9" s="9"/>
      <c r="LCG9" s="9"/>
      <c r="LCH9" s="9"/>
      <c r="LCI9" s="9"/>
      <c r="LCJ9" s="9"/>
      <c r="LCK9" s="9"/>
      <c r="LCL9" s="9"/>
      <c r="LCM9" s="9"/>
      <c r="LCN9" s="9"/>
      <c r="LCO9" s="9"/>
      <c r="LCP9" s="9"/>
      <c r="LCQ9" s="9"/>
      <c r="LCR9" s="9"/>
      <c r="LCS9" s="9"/>
      <c r="LCT9" s="9"/>
      <c r="LCU9" s="9"/>
      <c r="LCV9" s="9"/>
      <c r="LCW9" s="9"/>
      <c r="LCX9" s="9"/>
      <c r="LCY9" s="9"/>
      <c r="LCZ9" s="9"/>
      <c r="LDA9" s="9"/>
      <c r="LDB9" s="9"/>
      <c r="LDC9" s="9"/>
      <c r="LDD9" s="9"/>
      <c r="LDE9" s="9"/>
      <c r="LDF9" s="9"/>
      <c r="LDG9" s="9"/>
      <c r="LDH9" s="9"/>
      <c r="LDI9" s="9"/>
      <c r="LDJ9" s="9"/>
      <c r="LDK9" s="9"/>
      <c r="LDL9" s="9"/>
      <c r="LDM9" s="9"/>
      <c r="LDN9" s="9"/>
      <c r="LDO9" s="9"/>
      <c r="LDP9" s="9"/>
      <c r="LDQ9" s="9"/>
      <c r="LDR9" s="9"/>
      <c r="LDS9" s="9"/>
      <c r="LDT9" s="9"/>
      <c r="LDU9" s="9"/>
      <c r="LDV9" s="9"/>
      <c r="LDW9" s="9"/>
      <c r="LDX9" s="9"/>
      <c r="LDY9" s="9"/>
      <c r="LDZ9" s="9"/>
      <c r="LEA9" s="9"/>
      <c r="LEB9" s="9"/>
      <c r="LEC9" s="9"/>
      <c r="LED9" s="9"/>
      <c r="LEE9" s="9"/>
      <c r="LEF9" s="9"/>
      <c r="LEG9" s="9"/>
      <c r="LEH9" s="9"/>
      <c r="LEI9" s="9"/>
      <c r="LEJ9" s="9"/>
      <c r="LEK9" s="9"/>
      <c r="LEL9" s="9"/>
      <c r="LEM9" s="9"/>
      <c r="LEN9" s="9"/>
      <c r="LEO9" s="9"/>
      <c r="LEP9" s="9"/>
      <c r="LEQ9" s="9"/>
      <c r="LER9" s="9"/>
      <c r="LES9" s="9"/>
      <c r="LET9" s="9"/>
      <c r="LEU9" s="9"/>
      <c r="LEV9" s="9"/>
      <c r="LEW9" s="9"/>
      <c r="LEX9" s="9"/>
      <c r="LEY9" s="9"/>
      <c r="LEZ9" s="9"/>
      <c r="LFA9" s="9"/>
      <c r="LFB9" s="9"/>
      <c r="LFC9" s="9"/>
      <c r="LFD9" s="9"/>
      <c r="LFE9" s="9"/>
      <c r="LFF9" s="9"/>
      <c r="LFG9" s="9"/>
      <c r="LFH9" s="9"/>
      <c r="LFI9" s="9"/>
      <c r="LFJ9" s="9"/>
      <c r="LFK9" s="9"/>
      <c r="LFL9" s="9"/>
      <c r="LFM9" s="9"/>
      <c r="LFN9" s="9"/>
      <c r="LFO9" s="9"/>
      <c r="LFP9" s="9"/>
      <c r="LFQ9" s="9"/>
      <c r="LFR9" s="9"/>
      <c r="LFS9" s="9"/>
      <c r="LFT9" s="9"/>
      <c r="LFU9" s="9"/>
      <c r="LFV9" s="9"/>
      <c r="LFW9" s="9"/>
      <c r="LFX9" s="9"/>
      <c r="LFY9" s="9"/>
      <c r="LFZ9" s="9"/>
      <c r="LGA9" s="9"/>
      <c r="LGB9" s="9"/>
      <c r="LGC9" s="9"/>
      <c r="LGD9" s="9"/>
      <c r="LGE9" s="9"/>
      <c r="LGF9" s="9"/>
      <c r="LGG9" s="9"/>
      <c r="LGH9" s="9"/>
      <c r="LGI9" s="9"/>
      <c r="LGJ9" s="9"/>
      <c r="LGK9" s="9"/>
      <c r="LGL9" s="9"/>
      <c r="LGM9" s="9"/>
      <c r="LGN9" s="9"/>
      <c r="LGO9" s="9"/>
      <c r="LGP9" s="9"/>
      <c r="LGQ9" s="9"/>
      <c r="LGR9" s="9"/>
      <c r="LGS9" s="9"/>
      <c r="LGT9" s="9"/>
      <c r="LGU9" s="9"/>
      <c r="LGV9" s="9"/>
      <c r="LGW9" s="9"/>
      <c r="LGX9" s="9"/>
      <c r="LGY9" s="9"/>
      <c r="LGZ9" s="9"/>
      <c r="LHA9" s="9"/>
      <c r="LHB9" s="9"/>
      <c r="LHC9" s="9"/>
      <c r="LHD9" s="9"/>
      <c r="LHE9" s="9"/>
      <c r="LHF9" s="9"/>
      <c r="LHG9" s="9"/>
      <c r="LHH9" s="9"/>
      <c r="LHI9" s="9"/>
      <c r="LHJ9" s="9"/>
      <c r="LHK9" s="9"/>
      <c r="LHL9" s="9"/>
      <c r="LHM9" s="9"/>
      <c r="LHN9" s="9"/>
      <c r="LHO9" s="9"/>
      <c r="LHP9" s="9"/>
      <c r="LHQ9" s="9"/>
      <c r="LHR9" s="9"/>
      <c r="LHS9" s="9"/>
      <c r="LHT9" s="9"/>
      <c r="LHU9" s="9"/>
      <c r="LHV9" s="9"/>
      <c r="LHW9" s="9"/>
      <c r="LHX9" s="9"/>
      <c r="LHY9" s="9"/>
      <c r="LHZ9" s="9"/>
      <c r="LIA9" s="9"/>
      <c r="LIB9" s="9"/>
      <c r="LIC9" s="9"/>
      <c r="LID9" s="9"/>
      <c r="LIE9" s="9"/>
      <c r="LIF9" s="9"/>
      <c r="LIG9" s="9"/>
      <c r="LIH9" s="9"/>
      <c r="LII9" s="9"/>
      <c r="LIJ9" s="9"/>
      <c r="LIK9" s="9"/>
      <c r="LIL9" s="9"/>
      <c r="LIM9" s="9"/>
      <c r="LIN9" s="9"/>
      <c r="LIO9" s="9"/>
      <c r="LIP9" s="9"/>
      <c r="LIQ9" s="9"/>
      <c r="LIR9" s="9"/>
      <c r="LIS9" s="9"/>
      <c r="LIT9" s="9"/>
      <c r="LIU9" s="9"/>
      <c r="LIV9" s="9"/>
      <c r="LIW9" s="9"/>
      <c r="LIX9" s="9"/>
      <c r="LIY9" s="9"/>
      <c r="LIZ9" s="9"/>
      <c r="LJA9" s="9"/>
      <c r="LJB9" s="9"/>
      <c r="LJC9" s="9"/>
      <c r="LJD9" s="9"/>
      <c r="LJE9" s="9"/>
      <c r="LJF9" s="9"/>
      <c r="LJG9" s="9"/>
      <c r="LJH9" s="9"/>
      <c r="LJI9" s="9"/>
      <c r="LJJ9" s="9"/>
      <c r="LJK9" s="9"/>
      <c r="LJL9" s="9"/>
      <c r="LJM9" s="9"/>
      <c r="LJN9" s="9"/>
      <c r="LJO9" s="9"/>
      <c r="LJP9" s="9"/>
      <c r="LJQ9" s="9"/>
      <c r="LJR9" s="9"/>
      <c r="LJS9" s="9"/>
      <c r="LJT9" s="9"/>
      <c r="LJU9" s="9"/>
      <c r="LJV9" s="9"/>
      <c r="LJW9" s="9"/>
      <c r="LJX9" s="9"/>
      <c r="LJY9" s="9"/>
      <c r="LJZ9" s="9"/>
      <c r="LKA9" s="9"/>
      <c r="LKB9" s="9"/>
      <c r="LKC9" s="9"/>
      <c r="LKD9" s="9"/>
      <c r="LKE9" s="9"/>
      <c r="LKF9" s="9"/>
      <c r="LKG9" s="9"/>
      <c r="LKH9" s="9"/>
      <c r="LKI9" s="9"/>
      <c r="LKJ9" s="9"/>
      <c r="LKK9" s="9"/>
      <c r="LKL9" s="9"/>
      <c r="LKM9" s="9"/>
      <c r="LKN9" s="9"/>
      <c r="LKO9" s="9"/>
      <c r="LKP9" s="9"/>
      <c r="LKQ9" s="9"/>
      <c r="LKR9" s="9"/>
      <c r="LKS9" s="9"/>
      <c r="LKT9" s="9"/>
      <c r="LKU9" s="9"/>
      <c r="LKV9" s="9"/>
      <c r="LKW9" s="9"/>
      <c r="LKX9" s="9"/>
      <c r="LKY9" s="9"/>
      <c r="LKZ9" s="9"/>
      <c r="LLA9" s="9"/>
      <c r="LLB9" s="9"/>
      <c r="LLC9" s="9"/>
      <c r="LLD9" s="9"/>
      <c r="LLE9" s="9"/>
      <c r="LLF9" s="9"/>
      <c r="LLG9" s="9"/>
      <c r="LLH9" s="9"/>
      <c r="LLI9" s="9"/>
      <c r="LLJ9" s="9"/>
      <c r="LLK9" s="9"/>
      <c r="LLL9" s="9"/>
      <c r="LLM9" s="9"/>
      <c r="LLN9" s="9"/>
      <c r="LLO9" s="9"/>
      <c r="LLP9" s="9"/>
      <c r="LLQ9" s="9"/>
      <c r="LLR9" s="9"/>
      <c r="LLS9" s="9"/>
      <c r="LLT9" s="9"/>
      <c r="LLU9" s="9"/>
      <c r="LLV9" s="9"/>
      <c r="LLW9" s="9"/>
      <c r="LLX9" s="9"/>
      <c r="LLY9" s="9"/>
      <c r="LLZ9" s="9"/>
      <c r="LMA9" s="9"/>
      <c r="LMB9" s="9"/>
      <c r="LMC9" s="9"/>
      <c r="LMD9" s="9"/>
      <c r="LME9" s="9"/>
      <c r="LMF9" s="9"/>
      <c r="LMG9" s="9"/>
      <c r="LMH9" s="9"/>
      <c r="LMI9" s="9"/>
      <c r="LMJ9" s="9"/>
      <c r="LMK9" s="9"/>
      <c r="LML9" s="9"/>
      <c r="LMM9" s="9"/>
      <c r="LMN9" s="9"/>
      <c r="LMO9" s="9"/>
      <c r="LMP9" s="9"/>
      <c r="LMQ9" s="9"/>
      <c r="LMR9" s="9"/>
      <c r="LMS9" s="9"/>
      <c r="LMT9" s="9"/>
      <c r="LMU9" s="9"/>
      <c r="LMV9" s="9"/>
      <c r="LMW9" s="9"/>
      <c r="LMX9" s="9"/>
      <c r="LMY9" s="9"/>
      <c r="LMZ9" s="9"/>
      <c r="LNA9" s="9"/>
      <c r="LNB9" s="9"/>
      <c r="LNC9" s="9"/>
      <c r="LND9" s="9"/>
      <c r="LNE9" s="9"/>
      <c r="LNF9" s="9"/>
      <c r="LNG9" s="9"/>
      <c r="LNH9" s="9"/>
      <c r="LNI9" s="9"/>
      <c r="LNJ9" s="9"/>
      <c r="LNK9" s="9"/>
      <c r="LNL9" s="9"/>
      <c r="LNM9" s="9"/>
      <c r="LNN9" s="9"/>
      <c r="LNO9" s="9"/>
      <c r="LNP9" s="9"/>
      <c r="LNQ9" s="9"/>
      <c r="LNR9" s="9"/>
      <c r="LNS9" s="9"/>
      <c r="LNT9" s="9"/>
      <c r="LNU9" s="9"/>
      <c r="LNV9" s="9"/>
      <c r="LNW9" s="9"/>
      <c r="LNX9" s="9"/>
      <c r="LNY9" s="9"/>
      <c r="LNZ9" s="9"/>
      <c r="LOA9" s="9"/>
      <c r="LOB9" s="9"/>
      <c r="LOC9" s="9"/>
      <c r="LOD9" s="9"/>
      <c r="LOE9" s="9"/>
      <c r="LOF9" s="9"/>
      <c r="LOG9" s="9"/>
      <c r="LOH9" s="9"/>
      <c r="LOI9" s="9"/>
      <c r="LOJ9" s="9"/>
      <c r="LOK9" s="9"/>
      <c r="LOL9" s="9"/>
      <c r="LOM9" s="9"/>
      <c r="LON9" s="9"/>
      <c r="LOO9" s="9"/>
      <c r="LOP9" s="9"/>
      <c r="LOQ9" s="9"/>
      <c r="LOR9" s="9"/>
      <c r="LOS9" s="9"/>
      <c r="LOT9" s="9"/>
      <c r="LOU9" s="9"/>
      <c r="LOV9" s="9"/>
      <c r="LOW9" s="9"/>
      <c r="LOX9" s="9"/>
      <c r="LOY9" s="9"/>
      <c r="LOZ9" s="9"/>
      <c r="LPA9" s="9"/>
      <c r="LPB9" s="9"/>
      <c r="LPC9" s="9"/>
      <c r="LPD9" s="9"/>
      <c r="LPE9" s="9"/>
      <c r="LPF9" s="9"/>
      <c r="LPG9" s="9"/>
      <c r="LPH9" s="9"/>
      <c r="LPI9" s="9"/>
      <c r="LPJ9" s="9"/>
      <c r="LPK9" s="9"/>
      <c r="LPL9" s="9"/>
      <c r="LPM9" s="9"/>
      <c r="LPN9" s="9"/>
      <c r="LPO9" s="9"/>
      <c r="LPP9" s="9"/>
      <c r="LPQ9" s="9"/>
      <c r="LPR9" s="9"/>
      <c r="LPS9" s="9"/>
      <c r="LPT9" s="9"/>
      <c r="LPU9" s="9"/>
      <c r="LPV9" s="9"/>
      <c r="LPW9" s="9"/>
      <c r="LPX9" s="9"/>
      <c r="LPY9" s="9"/>
      <c r="LPZ9" s="9"/>
      <c r="LQA9" s="9"/>
      <c r="LQB9" s="9"/>
      <c r="LQC9" s="9"/>
      <c r="LQD9" s="9"/>
      <c r="LQE9" s="9"/>
      <c r="LQF9" s="9"/>
      <c r="LQG9" s="9"/>
      <c r="LQH9" s="9"/>
      <c r="LQI9" s="9"/>
      <c r="LQJ9" s="9"/>
      <c r="LQK9" s="9"/>
      <c r="LQL9" s="9"/>
      <c r="LQM9" s="9"/>
      <c r="LQN9" s="9"/>
      <c r="LQO9" s="9"/>
      <c r="LQP9" s="9"/>
      <c r="LQQ9" s="9"/>
      <c r="LQR9" s="9"/>
      <c r="LQS9" s="9"/>
      <c r="LQT9" s="9"/>
      <c r="LQU9" s="9"/>
      <c r="LQV9" s="9"/>
      <c r="LQW9" s="9"/>
      <c r="LQX9" s="9"/>
      <c r="LQY9" s="9"/>
      <c r="LQZ9" s="9"/>
      <c r="LRA9" s="9"/>
      <c r="LRB9" s="9"/>
      <c r="LRC9" s="9"/>
      <c r="LRD9" s="9"/>
      <c r="LRE9" s="9"/>
      <c r="LRF9" s="9"/>
      <c r="LRG9" s="9"/>
      <c r="LRH9" s="9"/>
      <c r="LRI9" s="9"/>
      <c r="LRJ9" s="9"/>
      <c r="LRK9" s="9"/>
      <c r="LRL9" s="9"/>
      <c r="LRM9" s="9"/>
      <c r="LRN9" s="9"/>
      <c r="LRO9" s="9"/>
      <c r="LRP9" s="9"/>
      <c r="LRQ9" s="9"/>
      <c r="LRR9" s="9"/>
      <c r="LRS9" s="9"/>
      <c r="LRT9" s="9"/>
      <c r="LRU9" s="9"/>
      <c r="LRV9" s="9"/>
      <c r="LRW9" s="9"/>
      <c r="LRX9" s="9"/>
      <c r="LRY9" s="9"/>
      <c r="LRZ9" s="9"/>
      <c r="LSA9" s="9"/>
      <c r="LSB9" s="9"/>
      <c r="LSC9" s="9"/>
      <c r="LSD9" s="9"/>
      <c r="LSE9" s="9"/>
      <c r="LSF9" s="9"/>
      <c r="LSG9" s="9"/>
      <c r="LSH9" s="9"/>
      <c r="LSI9" s="9"/>
      <c r="LSJ9" s="9"/>
      <c r="LSK9" s="9"/>
      <c r="LSL9" s="9"/>
      <c r="LSM9" s="9"/>
      <c r="LSN9" s="9"/>
      <c r="LSO9" s="9"/>
      <c r="LSP9" s="9"/>
      <c r="LSQ9" s="9"/>
      <c r="LSR9" s="9"/>
      <c r="LSS9" s="9"/>
      <c r="LST9" s="9"/>
      <c r="LSU9" s="9"/>
      <c r="LSV9" s="9"/>
      <c r="LSW9" s="9"/>
      <c r="LSX9" s="9"/>
      <c r="LSY9" s="9"/>
      <c r="LSZ9" s="9"/>
      <c r="LTA9" s="9"/>
      <c r="LTB9" s="9"/>
      <c r="LTC9" s="9"/>
      <c r="LTD9" s="9"/>
      <c r="LTE9" s="9"/>
      <c r="LTF9" s="9"/>
      <c r="LTG9" s="9"/>
      <c r="LTH9" s="9"/>
      <c r="LTI9" s="9"/>
      <c r="LTJ9" s="9"/>
      <c r="LTK9" s="9"/>
      <c r="LTL9" s="9"/>
      <c r="LTM9" s="9"/>
      <c r="LTN9" s="9"/>
      <c r="LTO9" s="9"/>
      <c r="LTP9" s="9"/>
      <c r="LTQ9" s="9"/>
      <c r="LTR9" s="9"/>
      <c r="LTS9" s="9"/>
      <c r="LTT9" s="9"/>
      <c r="LTU9" s="9"/>
      <c r="LTV9" s="9"/>
      <c r="LTW9" s="9"/>
      <c r="LTX9" s="9"/>
      <c r="LTY9" s="9"/>
      <c r="LTZ9" s="9"/>
      <c r="LUA9" s="9"/>
      <c r="LUB9" s="9"/>
      <c r="LUC9" s="9"/>
      <c r="LUD9" s="9"/>
      <c r="LUE9" s="9"/>
      <c r="LUF9" s="9"/>
      <c r="LUG9" s="9"/>
      <c r="LUH9" s="9"/>
      <c r="LUI9" s="9"/>
      <c r="LUJ9" s="9"/>
      <c r="LUK9" s="9"/>
      <c r="LUL9" s="9"/>
      <c r="LUM9" s="9"/>
      <c r="LUN9" s="9"/>
      <c r="LUO9" s="9"/>
      <c r="LUP9" s="9"/>
      <c r="LUQ9" s="9"/>
      <c r="LUR9" s="9"/>
      <c r="LUS9" s="9"/>
      <c r="LUT9" s="9"/>
      <c r="LUU9" s="9"/>
      <c r="LUV9" s="9"/>
      <c r="LUW9" s="9"/>
      <c r="LUX9" s="9"/>
      <c r="LUY9" s="9"/>
      <c r="LUZ9" s="9"/>
      <c r="LVA9" s="9"/>
      <c r="LVB9" s="9"/>
      <c r="LVC9" s="9"/>
      <c r="LVD9" s="9"/>
      <c r="LVE9" s="9"/>
      <c r="LVF9" s="9"/>
      <c r="LVG9" s="9"/>
      <c r="LVH9" s="9"/>
      <c r="LVI9" s="9"/>
      <c r="LVJ9" s="9"/>
      <c r="LVK9" s="9"/>
      <c r="LVL9" s="9"/>
      <c r="LVM9" s="9"/>
      <c r="LVN9" s="9"/>
      <c r="LVO9" s="9"/>
      <c r="LVP9" s="9"/>
      <c r="LVQ9" s="9"/>
      <c r="LVR9" s="9"/>
      <c r="LVS9" s="9"/>
      <c r="LVT9" s="9"/>
      <c r="LVU9" s="9"/>
      <c r="LVV9" s="9"/>
      <c r="LVW9" s="9"/>
      <c r="LVX9" s="9"/>
      <c r="LVY9" s="9"/>
      <c r="LVZ9" s="9"/>
      <c r="LWA9" s="9"/>
      <c r="LWB9" s="9"/>
      <c r="LWC9" s="9"/>
      <c r="LWD9" s="9"/>
      <c r="LWE9" s="9"/>
      <c r="LWF9" s="9"/>
      <c r="LWG9" s="9"/>
      <c r="LWH9" s="9"/>
      <c r="LWI9" s="9"/>
      <c r="LWJ9" s="9"/>
      <c r="LWK9" s="9"/>
      <c r="LWL9" s="9"/>
      <c r="LWM9" s="9"/>
      <c r="LWN9" s="9"/>
      <c r="LWO9" s="9"/>
      <c r="LWP9" s="9"/>
      <c r="LWQ9" s="9"/>
      <c r="LWR9" s="9"/>
      <c r="LWS9" s="9"/>
      <c r="LWT9" s="9"/>
      <c r="LWU9" s="9"/>
      <c r="LWV9" s="9"/>
      <c r="LWW9" s="9"/>
      <c r="LWX9" s="9"/>
      <c r="LWY9" s="9"/>
      <c r="LWZ9" s="9"/>
      <c r="LXA9" s="9"/>
      <c r="LXB9" s="9"/>
      <c r="LXC9" s="9"/>
      <c r="LXD9" s="9"/>
      <c r="LXE9" s="9"/>
      <c r="LXF9" s="9"/>
      <c r="LXG9" s="9"/>
      <c r="LXH9" s="9"/>
      <c r="LXI9" s="9"/>
      <c r="LXJ9" s="9"/>
      <c r="LXK9" s="9"/>
      <c r="LXL9" s="9"/>
      <c r="LXM9" s="9"/>
      <c r="LXN9" s="9"/>
      <c r="LXO9" s="9"/>
      <c r="LXP9" s="9"/>
      <c r="LXQ9" s="9"/>
      <c r="LXR9" s="9"/>
      <c r="LXS9" s="9"/>
      <c r="LXT9" s="9"/>
      <c r="LXU9" s="9"/>
      <c r="LXV9" s="9"/>
      <c r="LXW9" s="9"/>
      <c r="LXX9" s="9"/>
      <c r="LXY9" s="9"/>
      <c r="LXZ9" s="9"/>
      <c r="LYA9" s="9"/>
      <c r="LYB9" s="9"/>
      <c r="LYC9" s="9"/>
      <c r="LYD9" s="9"/>
      <c r="LYE9" s="9"/>
      <c r="LYF9" s="9"/>
      <c r="LYG9" s="9"/>
      <c r="LYH9" s="9"/>
      <c r="LYI9" s="9"/>
      <c r="LYJ9" s="9"/>
      <c r="LYK9" s="9"/>
      <c r="LYL9" s="9"/>
      <c r="LYM9" s="9"/>
      <c r="LYN9" s="9"/>
      <c r="LYO9" s="9"/>
      <c r="LYP9" s="9"/>
      <c r="LYQ9" s="9"/>
      <c r="LYR9" s="9"/>
      <c r="LYS9" s="9"/>
      <c r="LYT9" s="9"/>
      <c r="LYU9" s="9"/>
      <c r="LYV9" s="9"/>
      <c r="LYW9" s="9"/>
      <c r="LYX9" s="9"/>
      <c r="LYY9" s="9"/>
      <c r="LYZ9" s="9"/>
      <c r="LZA9" s="9"/>
      <c r="LZB9" s="9"/>
      <c r="LZC9" s="9"/>
      <c r="LZD9" s="9"/>
      <c r="LZE9" s="9"/>
      <c r="LZF9" s="9"/>
      <c r="LZG9" s="9"/>
      <c r="LZH9" s="9"/>
      <c r="LZI9" s="9"/>
      <c r="LZJ9" s="9"/>
      <c r="LZK9" s="9"/>
      <c r="LZL9" s="9"/>
      <c r="LZM9" s="9"/>
      <c r="LZN9" s="9"/>
      <c r="LZO9" s="9"/>
      <c r="LZP9" s="9"/>
      <c r="LZQ9" s="9"/>
      <c r="LZR9" s="9"/>
      <c r="LZS9" s="9"/>
      <c r="LZT9" s="9"/>
      <c r="LZU9" s="9"/>
      <c r="LZV9" s="9"/>
      <c r="LZW9" s="9"/>
      <c r="LZX9" s="9"/>
      <c r="LZY9" s="9"/>
      <c r="LZZ9" s="9"/>
      <c r="MAA9" s="9"/>
      <c r="MAB9" s="9"/>
      <c r="MAC9" s="9"/>
      <c r="MAD9" s="9"/>
      <c r="MAE9" s="9"/>
      <c r="MAF9" s="9"/>
      <c r="MAG9" s="9"/>
      <c r="MAH9" s="9"/>
      <c r="MAI9" s="9"/>
      <c r="MAJ9" s="9"/>
      <c r="MAK9" s="9"/>
      <c r="MAL9" s="9"/>
      <c r="MAM9" s="9"/>
      <c r="MAN9" s="9"/>
      <c r="MAO9" s="9"/>
      <c r="MAP9" s="9"/>
      <c r="MAQ9" s="9"/>
      <c r="MAR9" s="9"/>
      <c r="MAS9" s="9"/>
      <c r="MAT9" s="9"/>
      <c r="MAU9" s="9"/>
      <c r="MAV9" s="9"/>
      <c r="MAW9" s="9"/>
      <c r="MAX9" s="9"/>
      <c r="MAY9" s="9"/>
      <c r="MAZ9" s="9"/>
      <c r="MBA9" s="9"/>
      <c r="MBB9" s="9"/>
      <c r="MBC9" s="9"/>
      <c r="MBD9" s="9"/>
      <c r="MBE9" s="9"/>
      <c r="MBF9" s="9"/>
      <c r="MBG9" s="9"/>
      <c r="MBH9" s="9"/>
      <c r="MBI9" s="9"/>
      <c r="MBJ9" s="9"/>
      <c r="MBK9" s="9"/>
      <c r="MBL9" s="9"/>
      <c r="MBM9" s="9"/>
      <c r="MBN9" s="9"/>
      <c r="MBO9" s="9"/>
      <c r="MBP9" s="9"/>
      <c r="MBQ9" s="9"/>
      <c r="MBR9" s="9"/>
      <c r="MBS9" s="9"/>
      <c r="MBT9" s="9"/>
      <c r="MBU9" s="9"/>
      <c r="MBV9" s="9"/>
      <c r="MBW9" s="9"/>
      <c r="MBX9" s="9"/>
      <c r="MBY9" s="9"/>
      <c r="MBZ9" s="9"/>
      <c r="MCA9" s="9"/>
      <c r="MCB9" s="9"/>
      <c r="MCC9" s="9"/>
      <c r="MCD9" s="9"/>
      <c r="MCE9" s="9"/>
      <c r="MCF9" s="9"/>
      <c r="MCG9" s="9"/>
      <c r="MCH9" s="9"/>
      <c r="MCI9" s="9"/>
      <c r="MCJ9" s="9"/>
      <c r="MCK9" s="9"/>
      <c r="MCL9" s="9"/>
      <c r="MCM9" s="9"/>
      <c r="MCN9" s="9"/>
      <c r="MCO9" s="9"/>
      <c r="MCP9" s="9"/>
      <c r="MCQ9" s="9"/>
      <c r="MCR9" s="9"/>
      <c r="MCS9" s="9"/>
      <c r="MCT9" s="9"/>
      <c r="MCU9" s="9"/>
      <c r="MCV9" s="9"/>
      <c r="MCW9" s="9"/>
      <c r="MCX9" s="9"/>
      <c r="MCY9" s="9"/>
      <c r="MCZ9" s="9"/>
      <c r="MDA9" s="9"/>
      <c r="MDB9" s="9"/>
      <c r="MDC9" s="9"/>
      <c r="MDD9" s="9"/>
      <c r="MDE9" s="9"/>
      <c r="MDF9" s="9"/>
      <c r="MDG9" s="9"/>
      <c r="MDH9" s="9"/>
      <c r="MDI9" s="9"/>
      <c r="MDJ9" s="9"/>
      <c r="MDK9" s="9"/>
      <c r="MDL9" s="9"/>
      <c r="MDM9" s="9"/>
      <c r="MDN9" s="9"/>
      <c r="MDO9" s="9"/>
      <c r="MDP9" s="9"/>
      <c r="MDQ9" s="9"/>
      <c r="MDR9" s="9"/>
      <c r="MDS9" s="9"/>
      <c r="MDT9" s="9"/>
      <c r="MDU9" s="9"/>
      <c r="MDV9" s="9"/>
      <c r="MDW9" s="9"/>
      <c r="MDX9" s="9"/>
      <c r="MDY9" s="9"/>
      <c r="MDZ9" s="9"/>
      <c r="MEA9" s="9"/>
      <c r="MEB9" s="9"/>
      <c r="MEC9" s="9"/>
      <c r="MED9" s="9"/>
      <c r="MEE9" s="9"/>
      <c r="MEF9" s="9"/>
      <c r="MEG9" s="9"/>
      <c r="MEH9" s="9"/>
      <c r="MEI9" s="9"/>
      <c r="MEJ9" s="9"/>
      <c r="MEK9" s="9"/>
      <c r="MEL9" s="9"/>
      <c r="MEM9" s="9"/>
      <c r="MEN9" s="9"/>
      <c r="MEO9" s="9"/>
      <c r="MEP9" s="9"/>
      <c r="MEQ9" s="9"/>
      <c r="MER9" s="9"/>
      <c r="MES9" s="9"/>
      <c r="MET9" s="9"/>
      <c r="MEU9" s="9"/>
      <c r="MEV9" s="9"/>
      <c r="MEW9" s="9"/>
      <c r="MEX9" s="9"/>
      <c r="MEY9" s="9"/>
      <c r="MEZ9" s="9"/>
      <c r="MFA9" s="9"/>
      <c r="MFB9" s="9"/>
      <c r="MFC9" s="9"/>
      <c r="MFD9" s="9"/>
      <c r="MFE9" s="9"/>
      <c r="MFF9" s="9"/>
      <c r="MFG9" s="9"/>
      <c r="MFH9" s="9"/>
      <c r="MFI9" s="9"/>
      <c r="MFJ9" s="9"/>
      <c r="MFK9" s="9"/>
      <c r="MFL9" s="9"/>
      <c r="MFM9" s="9"/>
      <c r="MFN9" s="9"/>
      <c r="MFO9" s="9"/>
      <c r="MFP9" s="9"/>
      <c r="MFQ9" s="9"/>
      <c r="MFR9" s="9"/>
      <c r="MFS9" s="9"/>
      <c r="MFT9" s="9"/>
      <c r="MFU9" s="9"/>
      <c r="MFV9" s="9"/>
      <c r="MFW9" s="9"/>
      <c r="MFX9" s="9"/>
      <c r="MFY9" s="9"/>
      <c r="MFZ9" s="9"/>
      <c r="MGA9" s="9"/>
      <c r="MGB9" s="9"/>
      <c r="MGC9" s="9"/>
      <c r="MGD9" s="9"/>
      <c r="MGE9" s="9"/>
      <c r="MGF9" s="9"/>
      <c r="MGG9" s="9"/>
      <c r="MGH9" s="9"/>
      <c r="MGI9" s="9"/>
      <c r="MGJ9" s="9"/>
      <c r="MGK9" s="9"/>
      <c r="MGL9" s="9"/>
      <c r="MGM9" s="9"/>
      <c r="MGN9" s="9"/>
      <c r="MGO9" s="9"/>
      <c r="MGP9" s="9"/>
      <c r="MGQ9" s="9"/>
      <c r="MGR9" s="9"/>
      <c r="MGS9" s="9"/>
      <c r="MGT9" s="9"/>
      <c r="MGU9" s="9"/>
      <c r="MGV9" s="9"/>
      <c r="MGW9" s="9"/>
      <c r="MGX9" s="9"/>
      <c r="MGY9" s="9"/>
      <c r="MGZ9" s="9"/>
      <c r="MHA9" s="9"/>
      <c r="MHB9" s="9"/>
      <c r="MHC9" s="9"/>
      <c r="MHD9" s="9"/>
      <c r="MHE9" s="9"/>
      <c r="MHF9" s="9"/>
      <c r="MHG9" s="9"/>
      <c r="MHH9" s="9"/>
      <c r="MHI9" s="9"/>
      <c r="MHJ9" s="9"/>
      <c r="MHK9" s="9"/>
      <c r="MHL9" s="9"/>
      <c r="MHM9" s="9"/>
      <c r="MHN9" s="9"/>
      <c r="MHO9" s="9"/>
      <c r="MHP9" s="9"/>
      <c r="MHQ9" s="9"/>
      <c r="MHR9" s="9"/>
      <c r="MHS9" s="9"/>
      <c r="MHT9" s="9"/>
      <c r="MHU9" s="9"/>
      <c r="MHV9" s="9"/>
      <c r="MHW9" s="9"/>
      <c r="MHX9" s="9"/>
      <c r="MHY9" s="9"/>
      <c r="MHZ9" s="9"/>
      <c r="MIA9" s="9"/>
      <c r="MIB9" s="9"/>
      <c r="MIC9" s="9"/>
      <c r="MID9" s="9"/>
      <c r="MIE9" s="9"/>
      <c r="MIF9" s="9"/>
      <c r="MIG9" s="9"/>
      <c r="MIH9" s="9"/>
      <c r="MII9" s="9"/>
      <c r="MIJ9" s="9"/>
      <c r="MIK9" s="9"/>
      <c r="MIL9" s="9"/>
      <c r="MIM9" s="9"/>
      <c r="MIN9" s="9"/>
      <c r="MIO9" s="9"/>
      <c r="MIP9" s="9"/>
      <c r="MIQ9" s="9"/>
      <c r="MIR9" s="9"/>
      <c r="MIS9" s="9"/>
      <c r="MIT9" s="9"/>
      <c r="MIU9" s="9"/>
      <c r="MIV9" s="9"/>
      <c r="MIW9" s="9"/>
      <c r="MIX9" s="9"/>
      <c r="MIY9" s="9"/>
      <c r="MIZ9" s="9"/>
      <c r="MJA9" s="9"/>
      <c r="MJB9" s="9"/>
      <c r="MJC9" s="9"/>
      <c r="MJD9" s="9"/>
      <c r="MJE9" s="9"/>
      <c r="MJF9" s="9"/>
      <c r="MJG9" s="9"/>
      <c r="MJH9" s="9"/>
      <c r="MJI9" s="9"/>
      <c r="MJJ9" s="9"/>
      <c r="MJK9" s="9"/>
      <c r="MJL9" s="9"/>
      <c r="MJM9" s="9"/>
      <c r="MJN9" s="9"/>
      <c r="MJO9" s="9"/>
      <c r="MJP9" s="9"/>
      <c r="MJQ9" s="9"/>
      <c r="MJR9" s="9"/>
      <c r="MJS9" s="9"/>
      <c r="MJT9" s="9"/>
      <c r="MJU9" s="9"/>
      <c r="MJV9" s="9"/>
      <c r="MJW9" s="9"/>
      <c r="MJX9" s="9"/>
      <c r="MJY9" s="9"/>
      <c r="MJZ9" s="9"/>
      <c r="MKA9" s="9"/>
      <c r="MKB9" s="9"/>
      <c r="MKC9" s="9"/>
      <c r="MKD9" s="9"/>
      <c r="MKE9" s="9"/>
      <c r="MKF9" s="9"/>
      <c r="MKG9" s="9"/>
      <c r="MKH9" s="9"/>
      <c r="MKI9" s="9"/>
      <c r="MKJ9" s="9"/>
      <c r="MKK9" s="9"/>
      <c r="MKL9" s="9"/>
      <c r="MKM9" s="9"/>
      <c r="MKN9" s="9"/>
      <c r="MKO9" s="9"/>
      <c r="MKP9" s="9"/>
      <c r="MKQ9" s="9"/>
      <c r="MKR9" s="9"/>
      <c r="MKS9" s="9"/>
      <c r="MKT9" s="9"/>
      <c r="MKU9" s="9"/>
      <c r="MKV9" s="9"/>
      <c r="MKW9" s="9"/>
      <c r="MKX9" s="9"/>
      <c r="MKY9" s="9"/>
      <c r="MKZ9" s="9"/>
      <c r="MLA9" s="9"/>
      <c r="MLB9" s="9"/>
      <c r="MLC9" s="9"/>
      <c r="MLD9" s="9"/>
      <c r="MLE9" s="9"/>
      <c r="MLF9" s="9"/>
      <c r="MLG9" s="9"/>
      <c r="MLH9" s="9"/>
      <c r="MLI9" s="9"/>
      <c r="MLJ9" s="9"/>
      <c r="MLK9" s="9"/>
      <c r="MLL9" s="9"/>
      <c r="MLM9" s="9"/>
      <c r="MLN9" s="9"/>
      <c r="MLO9" s="9"/>
      <c r="MLP9" s="9"/>
      <c r="MLQ9" s="9"/>
      <c r="MLR9" s="9"/>
      <c r="MLS9" s="9"/>
      <c r="MLT9" s="9"/>
      <c r="MLU9" s="9"/>
      <c r="MLV9" s="9"/>
      <c r="MLW9" s="9"/>
      <c r="MLX9" s="9"/>
      <c r="MLY9" s="9"/>
      <c r="MLZ9" s="9"/>
      <c r="MMA9" s="9"/>
      <c r="MMB9" s="9"/>
      <c r="MMC9" s="9"/>
      <c r="MMD9" s="9"/>
      <c r="MME9" s="9"/>
      <c r="MMF9" s="9"/>
      <c r="MMG9" s="9"/>
      <c r="MMH9" s="9"/>
      <c r="MMI9" s="9"/>
      <c r="MMJ9" s="9"/>
      <c r="MMK9" s="9"/>
      <c r="MML9" s="9"/>
      <c r="MMM9" s="9"/>
      <c r="MMN9" s="9"/>
      <c r="MMO9" s="9"/>
      <c r="MMP9" s="9"/>
      <c r="MMQ9" s="9"/>
      <c r="MMR9" s="9"/>
      <c r="MMS9" s="9"/>
      <c r="MMT9" s="9"/>
      <c r="MMU9" s="9"/>
      <c r="MMV9" s="9"/>
      <c r="MMW9" s="9"/>
      <c r="MMX9" s="9"/>
      <c r="MMY9" s="9"/>
      <c r="MMZ9" s="9"/>
      <c r="MNA9" s="9"/>
      <c r="MNB9" s="9"/>
      <c r="MNC9" s="9"/>
      <c r="MND9" s="9"/>
      <c r="MNE9" s="9"/>
      <c r="MNF9" s="9"/>
      <c r="MNG9" s="9"/>
      <c r="MNH9" s="9"/>
      <c r="MNI9" s="9"/>
      <c r="MNJ9" s="9"/>
      <c r="MNK9" s="9"/>
      <c r="MNL9" s="9"/>
      <c r="MNM9" s="9"/>
      <c r="MNN9" s="9"/>
      <c r="MNO9" s="9"/>
      <c r="MNP9" s="9"/>
      <c r="MNQ9" s="9"/>
      <c r="MNR9" s="9"/>
      <c r="MNS9" s="9"/>
      <c r="MNT9" s="9"/>
      <c r="MNU9" s="9"/>
      <c r="MNV9" s="9"/>
      <c r="MNW9" s="9"/>
      <c r="MNX9" s="9"/>
      <c r="MNY9" s="9"/>
      <c r="MNZ9" s="9"/>
      <c r="MOA9" s="9"/>
      <c r="MOB9" s="9"/>
      <c r="MOC9" s="9"/>
      <c r="MOD9" s="9"/>
      <c r="MOE9" s="9"/>
      <c r="MOF9" s="9"/>
      <c r="MOG9" s="9"/>
      <c r="MOH9" s="9"/>
      <c r="MOI9" s="9"/>
      <c r="MOJ9" s="9"/>
      <c r="MOK9" s="9"/>
      <c r="MOL9" s="9"/>
      <c r="MOM9" s="9"/>
      <c r="MON9" s="9"/>
      <c r="MOO9" s="9"/>
      <c r="MOP9" s="9"/>
      <c r="MOQ9" s="9"/>
      <c r="MOR9" s="9"/>
      <c r="MOS9" s="9"/>
      <c r="MOT9" s="9"/>
      <c r="MOU9" s="9"/>
      <c r="MOV9" s="9"/>
      <c r="MOW9" s="9"/>
      <c r="MOX9" s="9"/>
      <c r="MOY9" s="9"/>
      <c r="MOZ9" s="9"/>
      <c r="MPA9" s="9"/>
      <c r="MPB9" s="9"/>
      <c r="MPC9" s="9"/>
      <c r="MPD9" s="9"/>
      <c r="MPE9" s="9"/>
      <c r="MPF9" s="9"/>
      <c r="MPG9" s="9"/>
      <c r="MPH9" s="9"/>
      <c r="MPI9" s="9"/>
      <c r="MPJ9" s="9"/>
      <c r="MPK9" s="9"/>
      <c r="MPL9" s="9"/>
      <c r="MPM9" s="9"/>
      <c r="MPN9" s="9"/>
      <c r="MPO9" s="9"/>
      <c r="MPP9" s="9"/>
      <c r="MPQ9" s="9"/>
      <c r="MPR9" s="9"/>
      <c r="MPS9" s="9"/>
      <c r="MPT9" s="9"/>
      <c r="MPU9" s="9"/>
      <c r="MPV9" s="9"/>
      <c r="MPW9" s="9"/>
      <c r="MPX9" s="9"/>
      <c r="MPY9" s="9"/>
      <c r="MPZ9" s="9"/>
      <c r="MQA9" s="9"/>
      <c r="MQB9" s="9"/>
      <c r="MQC9" s="9"/>
      <c r="MQD9" s="9"/>
      <c r="MQE9" s="9"/>
      <c r="MQF9" s="9"/>
      <c r="MQG9" s="9"/>
      <c r="MQH9" s="9"/>
      <c r="MQI9" s="9"/>
      <c r="MQJ9" s="9"/>
      <c r="MQK9" s="9"/>
      <c r="MQL9" s="9"/>
      <c r="MQM9" s="9"/>
      <c r="MQN9" s="9"/>
      <c r="MQO9" s="9"/>
      <c r="MQP9" s="9"/>
      <c r="MQQ9" s="9"/>
      <c r="MQR9" s="9"/>
      <c r="MQS9" s="9"/>
      <c r="MQT9" s="9"/>
      <c r="MQU9" s="9"/>
      <c r="MQV9" s="9"/>
      <c r="MQW9" s="9"/>
      <c r="MQX9" s="9"/>
      <c r="MQY9" s="9"/>
      <c r="MQZ9" s="9"/>
      <c r="MRA9" s="9"/>
      <c r="MRB9" s="9"/>
      <c r="MRC9" s="9"/>
      <c r="MRD9" s="9"/>
      <c r="MRE9" s="9"/>
      <c r="MRF9" s="9"/>
      <c r="MRG9" s="9"/>
      <c r="MRH9" s="9"/>
      <c r="MRI9" s="9"/>
      <c r="MRJ9" s="9"/>
      <c r="MRK9" s="9"/>
      <c r="MRL9" s="9"/>
      <c r="MRM9" s="9"/>
      <c r="MRN9" s="9"/>
      <c r="MRO9" s="9"/>
      <c r="MRP9" s="9"/>
      <c r="MRQ9" s="9"/>
      <c r="MRR9" s="9"/>
      <c r="MRS9" s="9"/>
      <c r="MRT9" s="9"/>
      <c r="MRU9" s="9"/>
      <c r="MRV9" s="9"/>
      <c r="MRW9" s="9"/>
      <c r="MRX9" s="9"/>
      <c r="MRY9" s="9"/>
      <c r="MRZ9" s="9"/>
      <c r="MSA9" s="9"/>
      <c r="MSB9" s="9"/>
      <c r="MSC9" s="9"/>
      <c r="MSD9" s="9"/>
      <c r="MSE9" s="9"/>
      <c r="MSF9" s="9"/>
      <c r="MSG9" s="9"/>
      <c r="MSH9" s="9"/>
      <c r="MSI9" s="9"/>
      <c r="MSJ9" s="9"/>
      <c r="MSK9" s="9"/>
      <c r="MSL9" s="9"/>
      <c r="MSM9" s="9"/>
      <c r="MSN9" s="9"/>
      <c r="MSO9" s="9"/>
      <c r="MSP9" s="9"/>
      <c r="MSQ9" s="9"/>
      <c r="MSR9" s="9"/>
      <c r="MSS9" s="9"/>
      <c r="MST9" s="9"/>
      <c r="MSU9" s="9"/>
      <c r="MSV9" s="9"/>
      <c r="MSW9" s="9"/>
      <c r="MSX9" s="9"/>
      <c r="MSY9" s="9"/>
      <c r="MSZ9" s="9"/>
      <c r="MTA9" s="9"/>
      <c r="MTB9" s="9"/>
      <c r="MTC9" s="9"/>
      <c r="MTD9" s="9"/>
      <c r="MTE9" s="9"/>
      <c r="MTF9" s="9"/>
      <c r="MTG9" s="9"/>
      <c r="MTH9" s="9"/>
      <c r="MTI9" s="9"/>
      <c r="MTJ9" s="9"/>
      <c r="MTK9" s="9"/>
      <c r="MTL9" s="9"/>
      <c r="MTM9" s="9"/>
      <c r="MTN9" s="9"/>
      <c r="MTO9" s="9"/>
      <c r="MTP9" s="9"/>
      <c r="MTQ9" s="9"/>
      <c r="MTR9" s="9"/>
      <c r="MTS9" s="9"/>
      <c r="MTT9" s="9"/>
      <c r="MTU9" s="9"/>
      <c r="MTV9" s="9"/>
      <c r="MTW9" s="9"/>
      <c r="MTX9" s="9"/>
      <c r="MTY9" s="9"/>
      <c r="MTZ9" s="9"/>
      <c r="MUA9" s="9"/>
      <c r="MUB9" s="9"/>
      <c r="MUC9" s="9"/>
      <c r="MUD9" s="9"/>
      <c r="MUE9" s="9"/>
      <c r="MUF9" s="9"/>
      <c r="MUG9" s="9"/>
      <c r="MUH9" s="9"/>
      <c r="MUI9" s="9"/>
      <c r="MUJ9" s="9"/>
      <c r="MUK9" s="9"/>
      <c r="MUL9" s="9"/>
      <c r="MUM9" s="9"/>
      <c r="MUN9" s="9"/>
      <c r="MUO9" s="9"/>
      <c r="MUP9" s="9"/>
      <c r="MUQ9" s="9"/>
      <c r="MUR9" s="9"/>
      <c r="MUS9" s="9"/>
      <c r="MUT9" s="9"/>
      <c r="MUU9" s="9"/>
      <c r="MUV9" s="9"/>
      <c r="MUW9" s="9"/>
      <c r="MUX9" s="9"/>
      <c r="MUY9" s="9"/>
      <c r="MUZ9" s="9"/>
      <c r="MVA9" s="9"/>
      <c r="MVB9" s="9"/>
      <c r="MVC9" s="9"/>
      <c r="MVD9" s="9"/>
      <c r="MVE9" s="9"/>
      <c r="MVF9" s="9"/>
      <c r="MVG9" s="9"/>
      <c r="MVH9" s="9"/>
      <c r="MVI9" s="9"/>
      <c r="MVJ9" s="9"/>
      <c r="MVK9" s="9"/>
      <c r="MVL9" s="9"/>
      <c r="MVM9" s="9"/>
      <c r="MVN9" s="9"/>
      <c r="MVO9" s="9"/>
      <c r="MVP9" s="9"/>
      <c r="MVQ9" s="9"/>
      <c r="MVR9" s="9"/>
      <c r="MVS9" s="9"/>
      <c r="MVT9" s="9"/>
      <c r="MVU9" s="9"/>
      <c r="MVV9" s="9"/>
      <c r="MVW9" s="9"/>
      <c r="MVX9" s="9"/>
      <c r="MVY9" s="9"/>
      <c r="MVZ9" s="9"/>
      <c r="MWA9" s="9"/>
      <c r="MWB9" s="9"/>
      <c r="MWC9" s="9"/>
      <c r="MWD9" s="9"/>
      <c r="MWE9" s="9"/>
      <c r="MWF9" s="9"/>
      <c r="MWG9" s="9"/>
      <c r="MWH9" s="9"/>
      <c r="MWI9" s="9"/>
      <c r="MWJ9" s="9"/>
      <c r="MWK9" s="9"/>
      <c r="MWL9" s="9"/>
      <c r="MWM9" s="9"/>
      <c r="MWN9" s="9"/>
      <c r="MWO9" s="9"/>
      <c r="MWP9" s="9"/>
      <c r="MWQ9" s="9"/>
      <c r="MWR9" s="9"/>
      <c r="MWS9" s="9"/>
      <c r="MWT9" s="9"/>
      <c r="MWU9" s="9"/>
      <c r="MWV9" s="9"/>
      <c r="MWW9" s="9"/>
      <c r="MWX9" s="9"/>
      <c r="MWY9" s="9"/>
      <c r="MWZ9" s="9"/>
      <c r="MXA9" s="9"/>
      <c r="MXB9" s="9"/>
      <c r="MXC9" s="9"/>
      <c r="MXD9" s="9"/>
      <c r="MXE9" s="9"/>
      <c r="MXF9" s="9"/>
      <c r="MXG9" s="9"/>
      <c r="MXH9" s="9"/>
      <c r="MXI9" s="9"/>
      <c r="MXJ9" s="9"/>
      <c r="MXK9" s="9"/>
      <c r="MXL9" s="9"/>
      <c r="MXM9" s="9"/>
      <c r="MXN9" s="9"/>
      <c r="MXO9" s="9"/>
      <c r="MXP9" s="9"/>
      <c r="MXQ9" s="9"/>
      <c r="MXR9" s="9"/>
      <c r="MXS9" s="9"/>
      <c r="MXT9" s="9"/>
      <c r="MXU9" s="9"/>
      <c r="MXV9" s="9"/>
      <c r="MXW9" s="9"/>
      <c r="MXX9" s="9"/>
      <c r="MXY9" s="9"/>
      <c r="MXZ9" s="9"/>
      <c r="MYA9" s="9"/>
      <c r="MYB9" s="9"/>
      <c r="MYC9" s="9"/>
      <c r="MYD9" s="9"/>
      <c r="MYE9" s="9"/>
      <c r="MYF9" s="9"/>
      <c r="MYG9" s="9"/>
      <c r="MYH9" s="9"/>
      <c r="MYI9" s="9"/>
      <c r="MYJ9" s="9"/>
      <c r="MYK9" s="9"/>
      <c r="MYL9" s="9"/>
      <c r="MYM9" s="9"/>
      <c r="MYN9" s="9"/>
      <c r="MYO9" s="9"/>
      <c r="MYP9" s="9"/>
      <c r="MYQ9" s="9"/>
      <c r="MYR9" s="9"/>
      <c r="MYS9" s="9"/>
      <c r="MYT9" s="9"/>
      <c r="MYU9" s="9"/>
      <c r="MYV9" s="9"/>
      <c r="MYW9" s="9"/>
      <c r="MYX9" s="9"/>
      <c r="MYY9" s="9"/>
      <c r="MYZ9" s="9"/>
      <c r="MZA9" s="9"/>
      <c r="MZB9" s="9"/>
      <c r="MZC9" s="9"/>
      <c r="MZD9" s="9"/>
      <c r="MZE9" s="9"/>
      <c r="MZF9" s="9"/>
      <c r="MZG9" s="9"/>
      <c r="MZH9" s="9"/>
      <c r="MZI9" s="9"/>
      <c r="MZJ9" s="9"/>
      <c r="MZK9" s="9"/>
      <c r="MZL9" s="9"/>
      <c r="MZM9" s="9"/>
      <c r="MZN9" s="9"/>
      <c r="MZO9" s="9"/>
      <c r="MZP9" s="9"/>
      <c r="MZQ9" s="9"/>
      <c r="MZR9" s="9"/>
      <c r="MZS9" s="9"/>
      <c r="MZT9" s="9"/>
      <c r="MZU9" s="9"/>
      <c r="MZV9" s="9"/>
      <c r="MZW9" s="9"/>
      <c r="MZX9" s="9"/>
      <c r="MZY9" s="9"/>
      <c r="MZZ9" s="9"/>
      <c r="NAA9" s="9"/>
      <c r="NAB9" s="9"/>
      <c r="NAC9" s="9"/>
      <c r="NAD9" s="9"/>
      <c r="NAE9" s="9"/>
      <c r="NAF9" s="9"/>
      <c r="NAG9" s="9"/>
      <c r="NAH9" s="9"/>
      <c r="NAI9" s="9"/>
      <c r="NAJ9" s="9"/>
      <c r="NAK9" s="9"/>
      <c r="NAL9" s="9"/>
      <c r="NAM9" s="9"/>
      <c r="NAN9" s="9"/>
      <c r="NAO9" s="9"/>
      <c r="NAP9" s="9"/>
      <c r="NAQ9" s="9"/>
      <c r="NAR9" s="9"/>
      <c r="NAS9" s="9"/>
      <c r="NAT9" s="9"/>
      <c r="NAU9" s="9"/>
      <c r="NAV9" s="9"/>
      <c r="NAW9" s="9"/>
      <c r="NAX9" s="9"/>
      <c r="NAY9" s="9"/>
      <c r="NAZ9" s="9"/>
      <c r="NBA9" s="9"/>
      <c r="NBB9" s="9"/>
      <c r="NBC9" s="9"/>
      <c r="NBD9" s="9"/>
      <c r="NBE9" s="9"/>
      <c r="NBF9" s="9"/>
      <c r="NBG9" s="9"/>
      <c r="NBH9" s="9"/>
      <c r="NBI9" s="9"/>
      <c r="NBJ9" s="9"/>
      <c r="NBK9" s="9"/>
      <c r="NBL9" s="9"/>
      <c r="NBM9" s="9"/>
      <c r="NBN9" s="9"/>
      <c r="NBO9" s="9"/>
      <c r="NBP9" s="9"/>
      <c r="NBQ9" s="9"/>
      <c r="NBR9" s="9"/>
      <c r="NBS9" s="9"/>
      <c r="NBT9" s="9"/>
      <c r="NBU9" s="9"/>
      <c r="NBV9" s="9"/>
      <c r="NBW9" s="9"/>
      <c r="NBX9" s="9"/>
      <c r="NBY9" s="9"/>
      <c r="NBZ9" s="9"/>
      <c r="NCA9" s="9"/>
      <c r="NCB9" s="9"/>
      <c r="NCC9" s="9"/>
      <c r="NCD9" s="9"/>
      <c r="NCE9" s="9"/>
      <c r="NCF9" s="9"/>
      <c r="NCG9" s="9"/>
      <c r="NCH9" s="9"/>
      <c r="NCI9" s="9"/>
      <c r="NCJ9" s="9"/>
      <c r="NCK9" s="9"/>
      <c r="NCL9" s="9"/>
      <c r="NCM9" s="9"/>
      <c r="NCN9" s="9"/>
      <c r="NCO9" s="9"/>
      <c r="NCP9" s="9"/>
      <c r="NCQ9" s="9"/>
      <c r="NCR9" s="9"/>
      <c r="NCS9" s="9"/>
      <c r="NCT9" s="9"/>
      <c r="NCU9" s="9"/>
      <c r="NCV9" s="9"/>
      <c r="NCW9" s="9"/>
      <c r="NCX9" s="9"/>
      <c r="NCY9" s="9"/>
      <c r="NCZ9" s="9"/>
      <c r="NDA9" s="9"/>
      <c r="NDB9" s="9"/>
      <c r="NDC9" s="9"/>
      <c r="NDD9" s="9"/>
      <c r="NDE9" s="9"/>
      <c r="NDF9" s="9"/>
      <c r="NDG9" s="9"/>
      <c r="NDH9" s="9"/>
      <c r="NDI9" s="9"/>
      <c r="NDJ9" s="9"/>
      <c r="NDK9" s="9"/>
      <c r="NDL9" s="9"/>
      <c r="NDM9" s="9"/>
      <c r="NDN9" s="9"/>
      <c r="NDO9" s="9"/>
      <c r="NDP9" s="9"/>
      <c r="NDQ9" s="9"/>
      <c r="NDR9" s="9"/>
      <c r="NDS9" s="9"/>
      <c r="NDT9" s="9"/>
      <c r="NDU9" s="9"/>
      <c r="NDV9" s="9"/>
      <c r="NDW9" s="9"/>
      <c r="NDX9" s="9"/>
      <c r="NDY9" s="9"/>
      <c r="NDZ9" s="9"/>
      <c r="NEA9" s="9"/>
      <c r="NEB9" s="9"/>
      <c r="NEC9" s="9"/>
      <c r="NED9" s="9"/>
      <c r="NEE9" s="9"/>
      <c r="NEF9" s="9"/>
      <c r="NEG9" s="9"/>
      <c r="NEH9" s="9"/>
      <c r="NEI9" s="9"/>
      <c r="NEJ9" s="9"/>
      <c r="NEK9" s="9"/>
      <c r="NEL9" s="9"/>
      <c r="NEM9" s="9"/>
      <c r="NEN9" s="9"/>
      <c r="NEO9" s="9"/>
      <c r="NEP9" s="9"/>
      <c r="NEQ9" s="9"/>
      <c r="NER9" s="9"/>
      <c r="NES9" s="9"/>
      <c r="NET9" s="9"/>
      <c r="NEU9" s="9"/>
      <c r="NEV9" s="9"/>
      <c r="NEW9" s="9"/>
      <c r="NEX9" s="9"/>
      <c r="NEY9" s="9"/>
      <c r="NEZ9" s="9"/>
      <c r="NFA9" s="9"/>
      <c r="NFB9" s="9"/>
      <c r="NFC9" s="9"/>
      <c r="NFD9" s="9"/>
      <c r="NFE9" s="9"/>
      <c r="NFF9" s="9"/>
      <c r="NFG9" s="9"/>
      <c r="NFH9" s="9"/>
      <c r="NFI9" s="9"/>
      <c r="NFJ9" s="9"/>
      <c r="NFK9" s="9"/>
      <c r="NFL9" s="9"/>
      <c r="NFM9" s="9"/>
      <c r="NFN9" s="9"/>
      <c r="NFO9" s="9"/>
      <c r="NFP9" s="9"/>
      <c r="NFQ9" s="9"/>
      <c r="NFR9" s="9"/>
      <c r="NFS9" s="9"/>
      <c r="NFT9" s="9"/>
      <c r="NFU9" s="9"/>
      <c r="NFV9" s="9"/>
      <c r="NFW9" s="9"/>
      <c r="NFX9" s="9"/>
      <c r="NFY9" s="9"/>
      <c r="NFZ9" s="9"/>
      <c r="NGA9" s="9"/>
      <c r="NGB9" s="9"/>
      <c r="NGC9" s="9"/>
      <c r="NGD9" s="9"/>
      <c r="NGE9" s="9"/>
      <c r="NGF9" s="9"/>
      <c r="NGG9" s="9"/>
      <c r="NGH9" s="9"/>
      <c r="NGI9" s="9"/>
      <c r="NGJ9" s="9"/>
      <c r="NGK9" s="9"/>
      <c r="NGL9" s="9"/>
      <c r="NGM9" s="9"/>
      <c r="NGN9" s="9"/>
      <c r="NGO9" s="9"/>
      <c r="NGP9" s="9"/>
      <c r="NGQ9" s="9"/>
      <c r="NGR9" s="9"/>
      <c r="NGS9" s="9"/>
      <c r="NGT9" s="9"/>
      <c r="NGU9" s="9"/>
      <c r="NGV9" s="9"/>
      <c r="NGW9" s="9"/>
      <c r="NGX9" s="9"/>
      <c r="NGY9" s="9"/>
      <c r="NGZ9" s="9"/>
      <c r="NHA9" s="9"/>
      <c r="NHB9" s="9"/>
      <c r="NHC9" s="9"/>
      <c r="NHD9" s="9"/>
      <c r="NHE9" s="9"/>
      <c r="NHF9" s="9"/>
      <c r="NHG9" s="9"/>
      <c r="NHH9" s="9"/>
      <c r="NHI9" s="9"/>
      <c r="NHJ9" s="9"/>
      <c r="NHK9" s="9"/>
      <c r="NHL9" s="9"/>
      <c r="NHM9" s="9"/>
      <c r="NHN9" s="9"/>
      <c r="NHO9" s="9"/>
      <c r="NHP9" s="9"/>
      <c r="NHQ9" s="9"/>
      <c r="NHR9" s="9"/>
      <c r="NHS9" s="9"/>
      <c r="NHT9" s="9"/>
      <c r="NHU9" s="9"/>
      <c r="NHV9" s="9"/>
      <c r="NHW9" s="9"/>
      <c r="NHX9" s="9"/>
      <c r="NHY9" s="9"/>
      <c r="NHZ9" s="9"/>
      <c r="NIA9" s="9"/>
      <c r="NIB9" s="9"/>
      <c r="NIC9" s="9"/>
      <c r="NID9" s="9"/>
      <c r="NIE9" s="9"/>
      <c r="NIF9" s="9"/>
      <c r="NIG9" s="9"/>
      <c r="NIH9" s="9"/>
      <c r="NII9" s="9"/>
      <c r="NIJ9" s="9"/>
      <c r="NIK9" s="9"/>
      <c r="NIL9" s="9"/>
      <c r="NIM9" s="9"/>
      <c r="NIN9" s="9"/>
      <c r="NIO9" s="9"/>
      <c r="NIP9" s="9"/>
      <c r="NIQ9" s="9"/>
      <c r="NIR9" s="9"/>
      <c r="NIS9" s="9"/>
      <c r="NIT9" s="9"/>
      <c r="NIU9" s="9"/>
      <c r="NIV9" s="9"/>
      <c r="NIW9" s="9"/>
      <c r="NIX9" s="9"/>
      <c r="NIY9" s="9"/>
      <c r="NIZ9" s="9"/>
      <c r="NJA9" s="9"/>
      <c r="NJB9" s="9"/>
      <c r="NJC9" s="9"/>
      <c r="NJD9" s="9"/>
      <c r="NJE9" s="9"/>
      <c r="NJF9" s="9"/>
      <c r="NJG9" s="9"/>
      <c r="NJH9" s="9"/>
      <c r="NJI9" s="9"/>
      <c r="NJJ9" s="9"/>
      <c r="NJK9" s="9"/>
      <c r="NJL9" s="9"/>
      <c r="NJM9" s="9"/>
      <c r="NJN9" s="9"/>
      <c r="NJO9" s="9"/>
      <c r="NJP9" s="9"/>
      <c r="NJQ9" s="9"/>
      <c r="NJR9" s="9"/>
      <c r="NJS9" s="9"/>
      <c r="NJT9" s="9"/>
      <c r="NJU9" s="9"/>
      <c r="NJV9" s="9"/>
      <c r="NJW9" s="9"/>
      <c r="NJX9" s="9"/>
      <c r="NJY9" s="9"/>
      <c r="NJZ9" s="9"/>
      <c r="NKA9" s="9"/>
      <c r="NKB9" s="9"/>
      <c r="NKC9" s="9"/>
      <c r="NKD9" s="9"/>
      <c r="NKE9" s="9"/>
      <c r="NKF9" s="9"/>
      <c r="NKG9" s="9"/>
      <c r="NKH9" s="9"/>
      <c r="NKI9" s="9"/>
      <c r="NKJ9" s="9"/>
      <c r="NKK9" s="9"/>
      <c r="NKL9" s="9"/>
      <c r="NKM9" s="9"/>
      <c r="NKN9" s="9"/>
      <c r="NKO9" s="9"/>
      <c r="NKP9" s="9"/>
      <c r="NKQ9" s="9"/>
      <c r="NKR9" s="9"/>
      <c r="NKS9" s="9"/>
      <c r="NKT9" s="9"/>
      <c r="NKU9" s="9"/>
      <c r="NKV9" s="9"/>
      <c r="NKW9" s="9"/>
      <c r="NKX9" s="9"/>
      <c r="NKY9" s="9"/>
      <c r="NKZ9" s="9"/>
      <c r="NLA9" s="9"/>
      <c r="NLB9" s="9"/>
      <c r="NLC9" s="9"/>
      <c r="NLD9" s="9"/>
      <c r="NLE9" s="9"/>
      <c r="NLF9" s="9"/>
      <c r="NLG9" s="9"/>
      <c r="NLH9" s="9"/>
      <c r="NLI9" s="9"/>
      <c r="NLJ9" s="9"/>
      <c r="NLK9" s="9"/>
      <c r="NLL9" s="9"/>
      <c r="NLM9" s="9"/>
      <c r="NLN9" s="9"/>
      <c r="NLO9" s="9"/>
      <c r="NLP9" s="9"/>
      <c r="NLQ9" s="9"/>
      <c r="NLR9" s="9"/>
      <c r="NLS9" s="9"/>
      <c r="NLT9" s="9"/>
      <c r="NLU9" s="9"/>
      <c r="NLV9" s="9"/>
      <c r="NLW9" s="9"/>
      <c r="NLX9" s="9"/>
      <c r="NLY9" s="9"/>
      <c r="NLZ9" s="9"/>
      <c r="NMA9" s="9"/>
      <c r="NMB9" s="9"/>
      <c r="NMC9" s="9"/>
      <c r="NMD9" s="9"/>
      <c r="NME9" s="9"/>
      <c r="NMF9" s="9"/>
      <c r="NMG9" s="9"/>
      <c r="NMH9" s="9"/>
      <c r="NMI9" s="9"/>
      <c r="NMJ9" s="9"/>
      <c r="NMK9" s="9"/>
      <c r="NML9" s="9"/>
      <c r="NMM9" s="9"/>
      <c r="NMN9" s="9"/>
      <c r="NMO9" s="9"/>
      <c r="NMP9" s="9"/>
      <c r="NMQ9" s="9"/>
      <c r="NMR9" s="9"/>
      <c r="NMS9" s="9"/>
      <c r="NMT9" s="9"/>
      <c r="NMU9" s="9"/>
      <c r="NMV9" s="9"/>
      <c r="NMW9" s="9"/>
      <c r="NMX9" s="9"/>
      <c r="NMY9" s="9"/>
      <c r="NMZ9" s="9"/>
      <c r="NNA9" s="9"/>
      <c r="NNB9" s="9"/>
      <c r="NNC9" s="9"/>
      <c r="NND9" s="9"/>
      <c r="NNE9" s="9"/>
      <c r="NNF9" s="9"/>
      <c r="NNG9" s="9"/>
      <c r="NNH9" s="9"/>
      <c r="NNI9" s="9"/>
      <c r="NNJ9" s="9"/>
      <c r="NNK9" s="9"/>
      <c r="NNL9" s="9"/>
      <c r="NNM9" s="9"/>
      <c r="NNN9" s="9"/>
      <c r="NNO9" s="9"/>
      <c r="NNP9" s="9"/>
      <c r="NNQ9" s="9"/>
      <c r="NNR9" s="9"/>
      <c r="NNS9" s="9"/>
      <c r="NNT9" s="9"/>
      <c r="NNU9" s="9"/>
      <c r="NNV9" s="9"/>
      <c r="NNW9" s="9"/>
      <c r="NNX9" s="9"/>
      <c r="NNY9" s="9"/>
      <c r="NNZ9" s="9"/>
      <c r="NOA9" s="9"/>
      <c r="NOB9" s="9"/>
      <c r="NOC9" s="9"/>
      <c r="NOD9" s="9"/>
      <c r="NOE9" s="9"/>
      <c r="NOF9" s="9"/>
      <c r="NOG9" s="9"/>
      <c r="NOH9" s="9"/>
      <c r="NOI9" s="9"/>
      <c r="NOJ9" s="9"/>
      <c r="NOK9" s="9"/>
      <c r="NOL9" s="9"/>
      <c r="NOM9" s="9"/>
      <c r="NON9" s="9"/>
      <c r="NOO9" s="9"/>
      <c r="NOP9" s="9"/>
      <c r="NOQ9" s="9"/>
      <c r="NOR9" s="9"/>
      <c r="NOS9" s="9"/>
      <c r="NOT9" s="9"/>
      <c r="NOU9" s="9"/>
      <c r="NOV9" s="9"/>
      <c r="NOW9" s="9"/>
      <c r="NOX9" s="9"/>
      <c r="NOY9" s="9"/>
      <c r="NOZ9" s="9"/>
      <c r="NPA9" s="9"/>
      <c r="NPB9" s="9"/>
      <c r="NPC9" s="9"/>
      <c r="NPD9" s="9"/>
      <c r="NPE9" s="9"/>
      <c r="NPF9" s="9"/>
      <c r="NPG9" s="9"/>
      <c r="NPH9" s="9"/>
      <c r="NPI9" s="9"/>
      <c r="NPJ9" s="9"/>
      <c r="NPK9" s="9"/>
      <c r="NPL9" s="9"/>
      <c r="NPM9" s="9"/>
      <c r="NPN9" s="9"/>
      <c r="NPO9" s="9"/>
      <c r="NPP9" s="9"/>
      <c r="NPQ9" s="9"/>
      <c r="NPR9" s="9"/>
      <c r="NPS9" s="9"/>
      <c r="NPT9" s="9"/>
      <c r="NPU9" s="9"/>
      <c r="NPV9" s="9"/>
      <c r="NPW9" s="9"/>
      <c r="NPX9" s="9"/>
      <c r="NPY9" s="9"/>
      <c r="NPZ9" s="9"/>
      <c r="NQA9" s="9"/>
      <c r="NQB9" s="9"/>
      <c r="NQC9" s="9"/>
      <c r="NQD9" s="9"/>
      <c r="NQE9" s="9"/>
      <c r="NQF9" s="9"/>
      <c r="NQG9" s="9"/>
      <c r="NQH9" s="9"/>
      <c r="NQI9" s="9"/>
      <c r="NQJ9" s="9"/>
      <c r="NQK9" s="9"/>
      <c r="NQL9" s="9"/>
      <c r="NQM9" s="9"/>
      <c r="NQN9" s="9"/>
      <c r="NQO9" s="9"/>
      <c r="NQP9" s="9"/>
      <c r="NQQ9" s="9"/>
      <c r="NQR9" s="9"/>
      <c r="NQS9" s="9"/>
      <c r="NQT9" s="9"/>
      <c r="NQU9" s="9"/>
      <c r="NQV9" s="9"/>
      <c r="NQW9" s="9"/>
      <c r="NQX9" s="9"/>
      <c r="NQY9" s="9"/>
      <c r="NQZ9" s="9"/>
      <c r="NRA9" s="9"/>
      <c r="NRB9" s="9"/>
      <c r="NRC9" s="9"/>
      <c r="NRD9" s="9"/>
      <c r="NRE9" s="9"/>
      <c r="NRF9" s="9"/>
      <c r="NRG9" s="9"/>
      <c r="NRH9" s="9"/>
      <c r="NRI9" s="9"/>
      <c r="NRJ9" s="9"/>
      <c r="NRK9" s="9"/>
      <c r="NRL9" s="9"/>
      <c r="NRM9" s="9"/>
      <c r="NRN9" s="9"/>
      <c r="NRO9" s="9"/>
      <c r="NRP9" s="9"/>
      <c r="NRQ9" s="9"/>
      <c r="NRR9" s="9"/>
      <c r="NRS9" s="9"/>
      <c r="NRT9" s="9"/>
      <c r="NRU9" s="9"/>
      <c r="NRV9" s="9"/>
      <c r="NRW9" s="9"/>
      <c r="NRX9" s="9"/>
      <c r="NRY9" s="9"/>
      <c r="NRZ9" s="9"/>
      <c r="NSA9" s="9"/>
      <c r="NSB9" s="9"/>
      <c r="NSC9" s="9"/>
      <c r="NSD9" s="9"/>
      <c r="NSE9" s="9"/>
      <c r="NSF9" s="9"/>
      <c r="NSG9" s="9"/>
      <c r="NSH9" s="9"/>
      <c r="NSI9" s="9"/>
      <c r="NSJ9" s="9"/>
      <c r="NSK9" s="9"/>
      <c r="NSL9" s="9"/>
      <c r="NSM9" s="9"/>
      <c r="NSN9" s="9"/>
      <c r="NSO9" s="9"/>
      <c r="NSP9" s="9"/>
      <c r="NSQ9" s="9"/>
      <c r="NSR9" s="9"/>
      <c r="NSS9" s="9"/>
      <c r="NST9" s="9"/>
      <c r="NSU9" s="9"/>
      <c r="NSV9" s="9"/>
      <c r="NSW9" s="9"/>
      <c r="NSX9" s="9"/>
      <c r="NSY9" s="9"/>
      <c r="NSZ9" s="9"/>
      <c r="NTA9" s="9"/>
      <c r="NTB9" s="9"/>
      <c r="NTC9" s="9"/>
      <c r="NTD9" s="9"/>
      <c r="NTE9" s="9"/>
      <c r="NTF9" s="9"/>
      <c r="NTG9" s="9"/>
      <c r="NTH9" s="9"/>
      <c r="NTI9" s="9"/>
      <c r="NTJ9" s="9"/>
      <c r="NTK9" s="9"/>
      <c r="NTL9" s="9"/>
      <c r="NTM9" s="9"/>
      <c r="NTN9" s="9"/>
      <c r="NTO9" s="9"/>
      <c r="NTP9" s="9"/>
      <c r="NTQ9" s="9"/>
      <c r="NTR9" s="9"/>
      <c r="NTS9" s="9"/>
      <c r="NTT9" s="9"/>
      <c r="NTU9" s="9"/>
      <c r="NTV9" s="9"/>
      <c r="NTW9" s="9"/>
      <c r="NTX9" s="9"/>
      <c r="NTY9" s="9"/>
      <c r="NTZ9" s="9"/>
      <c r="NUA9" s="9"/>
      <c r="NUB9" s="9"/>
      <c r="NUC9" s="9"/>
      <c r="NUD9" s="9"/>
      <c r="NUE9" s="9"/>
      <c r="NUF9" s="9"/>
      <c r="NUG9" s="9"/>
      <c r="NUH9" s="9"/>
      <c r="NUI9" s="9"/>
      <c r="NUJ9" s="9"/>
      <c r="NUK9" s="9"/>
      <c r="NUL9" s="9"/>
      <c r="NUM9" s="9"/>
      <c r="NUN9" s="9"/>
      <c r="NUO9" s="9"/>
      <c r="NUP9" s="9"/>
      <c r="NUQ9" s="9"/>
      <c r="NUR9" s="9"/>
      <c r="NUS9" s="9"/>
      <c r="NUT9" s="9"/>
      <c r="NUU9" s="9"/>
      <c r="NUV9" s="9"/>
      <c r="NUW9" s="9"/>
      <c r="NUX9" s="9"/>
      <c r="NUY9" s="9"/>
      <c r="NUZ9" s="9"/>
      <c r="NVA9" s="9"/>
      <c r="NVB9" s="9"/>
      <c r="NVC9" s="9"/>
      <c r="NVD9" s="9"/>
      <c r="NVE9" s="9"/>
      <c r="NVF9" s="9"/>
      <c r="NVG9" s="9"/>
      <c r="NVH9" s="9"/>
      <c r="NVI9" s="9"/>
      <c r="NVJ9" s="9"/>
      <c r="NVK9" s="9"/>
      <c r="NVL9" s="9"/>
      <c r="NVM9" s="9"/>
      <c r="NVN9" s="9"/>
      <c r="NVO9" s="9"/>
      <c r="NVP9" s="9"/>
      <c r="NVQ9" s="9"/>
      <c r="NVR9" s="9"/>
      <c r="NVS9" s="9"/>
      <c r="NVT9" s="9"/>
      <c r="NVU9" s="9"/>
      <c r="NVV9" s="9"/>
      <c r="NVW9" s="9"/>
      <c r="NVX9" s="9"/>
      <c r="NVY9" s="9"/>
      <c r="NVZ9" s="9"/>
      <c r="NWA9" s="9"/>
      <c r="NWB9" s="9"/>
      <c r="NWC9" s="9"/>
      <c r="NWD9" s="9"/>
      <c r="NWE9" s="9"/>
      <c r="NWF9" s="9"/>
      <c r="NWG9" s="9"/>
      <c r="NWH9" s="9"/>
      <c r="NWI9" s="9"/>
      <c r="NWJ9" s="9"/>
      <c r="NWK9" s="9"/>
      <c r="NWL9" s="9"/>
      <c r="NWM9" s="9"/>
      <c r="NWN9" s="9"/>
      <c r="NWO9" s="9"/>
      <c r="NWP9" s="9"/>
      <c r="NWQ9" s="9"/>
      <c r="NWR9" s="9"/>
      <c r="NWS9" s="9"/>
      <c r="NWT9" s="9"/>
      <c r="NWU9" s="9"/>
      <c r="NWV9" s="9"/>
      <c r="NWW9" s="9"/>
      <c r="NWX9" s="9"/>
      <c r="NWY9" s="9"/>
      <c r="NWZ9" s="9"/>
      <c r="NXA9" s="9"/>
      <c r="NXB9" s="9"/>
      <c r="NXC9" s="9"/>
      <c r="NXD9" s="9"/>
      <c r="NXE9" s="9"/>
      <c r="NXF9" s="9"/>
      <c r="NXG9" s="9"/>
      <c r="NXH9" s="9"/>
      <c r="NXI9" s="9"/>
      <c r="NXJ9" s="9"/>
      <c r="NXK9" s="9"/>
      <c r="NXL9" s="9"/>
      <c r="NXM9" s="9"/>
      <c r="NXN9" s="9"/>
      <c r="NXO9" s="9"/>
      <c r="NXP9" s="9"/>
      <c r="NXQ9" s="9"/>
      <c r="NXR9" s="9"/>
      <c r="NXS9" s="9"/>
      <c r="NXT9" s="9"/>
      <c r="NXU9" s="9"/>
      <c r="NXV9" s="9"/>
      <c r="NXW9" s="9"/>
      <c r="NXX9" s="9"/>
      <c r="NXY9" s="9"/>
      <c r="NXZ9" s="9"/>
      <c r="NYA9" s="9"/>
      <c r="NYB9" s="9"/>
      <c r="NYC9" s="9"/>
      <c r="NYD9" s="9"/>
      <c r="NYE9" s="9"/>
      <c r="NYF9" s="9"/>
      <c r="NYG9" s="9"/>
      <c r="NYH9" s="9"/>
      <c r="NYI9" s="9"/>
      <c r="NYJ9" s="9"/>
      <c r="NYK9" s="9"/>
      <c r="NYL9" s="9"/>
      <c r="NYM9" s="9"/>
      <c r="NYN9" s="9"/>
      <c r="NYO9" s="9"/>
      <c r="NYP9" s="9"/>
      <c r="NYQ9" s="9"/>
      <c r="NYR9" s="9"/>
      <c r="NYS9" s="9"/>
      <c r="NYT9" s="9"/>
      <c r="NYU9" s="9"/>
      <c r="NYV9" s="9"/>
      <c r="NYW9" s="9"/>
      <c r="NYX9" s="9"/>
      <c r="NYY9" s="9"/>
      <c r="NYZ9" s="9"/>
      <c r="NZA9" s="9"/>
      <c r="NZB9" s="9"/>
      <c r="NZC9" s="9"/>
      <c r="NZD9" s="9"/>
      <c r="NZE9" s="9"/>
      <c r="NZF9" s="9"/>
      <c r="NZG9" s="9"/>
      <c r="NZH9" s="9"/>
      <c r="NZI9" s="9"/>
      <c r="NZJ9" s="9"/>
      <c r="NZK9" s="9"/>
      <c r="NZL9" s="9"/>
      <c r="NZM9" s="9"/>
      <c r="NZN9" s="9"/>
      <c r="NZO9" s="9"/>
      <c r="NZP9" s="9"/>
      <c r="NZQ9" s="9"/>
      <c r="NZR9" s="9"/>
      <c r="NZS9" s="9"/>
      <c r="NZT9" s="9"/>
      <c r="NZU9" s="9"/>
      <c r="NZV9" s="9"/>
      <c r="NZW9" s="9"/>
      <c r="NZX9" s="9"/>
      <c r="NZY9" s="9"/>
      <c r="NZZ9" s="9"/>
      <c r="OAA9" s="9"/>
      <c r="OAB9" s="9"/>
      <c r="OAC9" s="9"/>
      <c r="OAD9" s="9"/>
      <c r="OAE9" s="9"/>
      <c r="OAF9" s="9"/>
      <c r="OAG9" s="9"/>
      <c r="OAH9" s="9"/>
      <c r="OAI9" s="9"/>
      <c r="OAJ9" s="9"/>
      <c r="OAK9" s="9"/>
      <c r="OAL9" s="9"/>
      <c r="OAM9" s="9"/>
      <c r="OAN9" s="9"/>
      <c r="OAO9" s="9"/>
      <c r="OAP9" s="9"/>
      <c r="OAQ9" s="9"/>
      <c r="OAR9" s="9"/>
      <c r="OAS9" s="9"/>
      <c r="OAT9" s="9"/>
      <c r="OAU9" s="9"/>
      <c r="OAV9" s="9"/>
      <c r="OAW9" s="9"/>
      <c r="OAX9" s="9"/>
      <c r="OAY9" s="9"/>
      <c r="OAZ9" s="9"/>
      <c r="OBA9" s="9"/>
      <c r="OBB9" s="9"/>
      <c r="OBC9" s="9"/>
      <c r="OBD9" s="9"/>
      <c r="OBE9" s="9"/>
      <c r="OBF9" s="9"/>
      <c r="OBG9" s="9"/>
      <c r="OBH9" s="9"/>
      <c r="OBI9" s="9"/>
      <c r="OBJ9" s="9"/>
      <c r="OBK9" s="9"/>
      <c r="OBL9" s="9"/>
      <c r="OBM9" s="9"/>
      <c r="OBN9" s="9"/>
      <c r="OBO9" s="9"/>
      <c r="OBP9" s="9"/>
      <c r="OBQ9" s="9"/>
      <c r="OBR9" s="9"/>
      <c r="OBS9" s="9"/>
      <c r="OBT9" s="9"/>
      <c r="OBU9" s="9"/>
      <c r="OBV9" s="9"/>
      <c r="OBW9" s="9"/>
      <c r="OBX9" s="9"/>
      <c r="OBY9" s="9"/>
      <c r="OBZ9" s="9"/>
      <c r="OCA9" s="9"/>
      <c r="OCB9" s="9"/>
      <c r="OCC9" s="9"/>
      <c r="OCD9" s="9"/>
      <c r="OCE9" s="9"/>
      <c r="OCF9" s="9"/>
      <c r="OCG9" s="9"/>
      <c r="OCH9" s="9"/>
      <c r="OCI9" s="9"/>
      <c r="OCJ9" s="9"/>
      <c r="OCK9" s="9"/>
      <c r="OCL9" s="9"/>
      <c r="OCM9" s="9"/>
      <c r="OCN9" s="9"/>
      <c r="OCO9" s="9"/>
      <c r="OCP9" s="9"/>
      <c r="OCQ9" s="9"/>
      <c r="OCR9" s="9"/>
      <c r="OCS9" s="9"/>
      <c r="OCT9" s="9"/>
      <c r="OCU9" s="9"/>
      <c r="OCV9" s="9"/>
      <c r="OCW9" s="9"/>
      <c r="OCX9" s="9"/>
      <c r="OCY9" s="9"/>
      <c r="OCZ9" s="9"/>
      <c r="ODA9" s="9"/>
      <c r="ODB9" s="9"/>
      <c r="ODC9" s="9"/>
      <c r="ODD9" s="9"/>
      <c r="ODE9" s="9"/>
      <c r="ODF9" s="9"/>
      <c r="ODG9" s="9"/>
      <c r="ODH9" s="9"/>
      <c r="ODI9" s="9"/>
      <c r="ODJ9" s="9"/>
      <c r="ODK9" s="9"/>
      <c r="ODL9" s="9"/>
      <c r="ODM9" s="9"/>
      <c r="ODN9" s="9"/>
      <c r="ODO9" s="9"/>
      <c r="ODP9" s="9"/>
      <c r="ODQ9" s="9"/>
      <c r="ODR9" s="9"/>
      <c r="ODS9" s="9"/>
      <c r="ODT9" s="9"/>
      <c r="ODU9" s="9"/>
      <c r="ODV9" s="9"/>
      <c r="ODW9" s="9"/>
      <c r="ODX9" s="9"/>
      <c r="ODY9" s="9"/>
      <c r="ODZ9" s="9"/>
      <c r="OEA9" s="9"/>
      <c r="OEB9" s="9"/>
      <c r="OEC9" s="9"/>
      <c r="OED9" s="9"/>
      <c r="OEE9" s="9"/>
      <c r="OEF9" s="9"/>
      <c r="OEG9" s="9"/>
      <c r="OEH9" s="9"/>
      <c r="OEI9" s="9"/>
      <c r="OEJ9" s="9"/>
      <c r="OEK9" s="9"/>
      <c r="OEL9" s="9"/>
      <c r="OEM9" s="9"/>
      <c r="OEN9" s="9"/>
      <c r="OEO9" s="9"/>
      <c r="OEP9" s="9"/>
      <c r="OEQ9" s="9"/>
      <c r="OER9" s="9"/>
      <c r="OES9" s="9"/>
      <c r="OET9" s="9"/>
      <c r="OEU9" s="9"/>
      <c r="OEV9" s="9"/>
      <c r="OEW9" s="9"/>
      <c r="OEX9" s="9"/>
      <c r="OEY9" s="9"/>
      <c r="OEZ9" s="9"/>
      <c r="OFA9" s="9"/>
      <c r="OFB9" s="9"/>
      <c r="OFC9" s="9"/>
      <c r="OFD9" s="9"/>
      <c r="OFE9" s="9"/>
      <c r="OFF9" s="9"/>
      <c r="OFG9" s="9"/>
      <c r="OFH9" s="9"/>
      <c r="OFI9" s="9"/>
      <c r="OFJ9" s="9"/>
      <c r="OFK9" s="9"/>
      <c r="OFL9" s="9"/>
      <c r="OFM9" s="9"/>
      <c r="OFN9" s="9"/>
      <c r="OFO9" s="9"/>
      <c r="OFP9" s="9"/>
      <c r="OFQ9" s="9"/>
      <c r="OFR9" s="9"/>
      <c r="OFS9" s="9"/>
      <c r="OFT9" s="9"/>
      <c r="OFU9" s="9"/>
      <c r="OFV9" s="9"/>
      <c r="OFW9" s="9"/>
      <c r="OFX9" s="9"/>
      <c r="OFY9" s="9"/>
      <c r="OFZ9" s="9"/>
      <c r="OGA9" s="9"/>
      <c r="OGB9" s="9"/>
      <c r="OGC9" s="9"/>
      <c r="OGD9" s="9"/>
      <c r="OGE9" s="9"/>
      <c r="OGF9" s="9"/>
      <c r="OGG9" s="9"/>
      <c r="OGH9" s="9"/>
      <c r="OGI9" s="9"/>
      <c r="OGJ9" s="9"/>
      <c r="OGK9" s="9"/>
      <c r="OGL9" s="9"/>
      <c r="OGM9" s="9"/>
      <c r="OGN9" s="9"/>
      <c r="OGO9" s="9"/>
      <c r="OGP9" s="9"/>
      <c r="OGQ9" s="9"/>
      <c r="OGR9" s="9"/>
      <c r="OGS9" s="9"/>
      <c r="OGT9" s="9"/>
      <c r="OGU9" s="9"/>
      <c r="OGV9" s="9"/>
      <c r="OGW9" s="9"/>
      <c r="OGX9" s="9"/>
      <c r="OGY9" s="9"/>
      <c r="OGZ9" s="9"/>
      <c r="OHA9" s="9"/>
      <c r="OHB9" s="9"/>
      <c r="OHC9" s="9"/>
      <c r="OHD9" s="9"/>
      <c r="OHE9" s="9"/>
      <c r="OHF9" s="9"/>
      <c r="OHG9" s="9"/>
      <c r="OHH9" s="9"/>
      <c r="OHI9" s="9"/>
      <c r="OHJ9" s="9"/>
      <c r="OHK9" s="9"/>
      <c r="OHL9" s="9"/>
      <c r="OHM9" s="9"/>
      <c r="OHN9" s="9"/>
      <c r="OHO9" s="9"/>
      <c r="OHP9" s="9"/>
      <c r="OHQ9" s="9"/>
      <c r="OHR9" s="9"/>
      <c r="OHS9" s="9"/>
      <c r="OHT9" s="9"/>
      <c r="OHU9" s="9"/>
      <c r="OHV9" s="9"/>
      <c r="OHW9" s="9"/>
      <c r="OHX9" s="9"/>
      <c r="OHY9" s="9"/>
      <c r="OHZ9" s="9"/>
      <c r="OIA9" s="9"/>
      <c r="OIB9" s="9"/>
      <c r="OIC9" s="9"/>
      <c r="OID9" s="9"/>
      <c r="OIE9" s="9"/>
      <c r="OIF9" s="9"/>
      <c r="OIG9" s="9"/>
      <c r="OIH9" s="9"/>
      <c r="OII9" s="9"/>
      <c r="OIJ9" s="9"/>
      <c r="OIK9" s="9"/>
      <c r="OIL9" s="9"/>
      <c r="OIM9" s="9"/>
      <c r="OIN9" s="9"/>
      <c r="OIO9" s="9"/>
      <c r="OIP9" s="9"/>
      <c r="OIQ9" s="9"/>
      <c r="OIR9" s="9"/>
      <c r="OIS9" s="9"/>
      <c r="OIT9" s="9"/>
      <c r="OIU9" s="9"/>
      <c r="OIV9" s="9"/>
      <c r="OIW9" s="9"/>
      <c r="OIX9" s="9"/>
      <c r="OIY9" s="9"/>
      <c r="OIZ9" s="9"/>
      <c r="OJA9" s="9"/>
      <c r="OJB9" s="9"/>
      <c r="OJC9" s="9"/>
      <c r="OJD9" s="9"/>
      <c r="OJE9" s="9"/>
      <c r="OJF9" s="9"/>
      <c r="OJG9" s="9"/>
      <c r="OJH9" s="9"/>
      <c r="OJI9" s="9"/>
      <c r="OJJ9" s="9"/>
      <c r="OJK9" s="9"/>
      <c r="OJL9" s="9"/>
      <c r="OJM9" s="9"/>
      <c r="OJN9" s="9"/>
      <c r="OJO9" s="9"/>
      <c r="OJP9" s="9"/>
      <c r="OJQ9" s="9"/>
      <c r="OJR9" s="9"/>
      <c r="OJS9" s="9"/>
      <c r="OJT9" s="9"/>
      <c r="OJU9" s="9"/>
      <c r="OJV9" s="9"/>
      <c r="OJW9" s="9"/>
      <c r="OJX9" s="9"/>
      <c r="OJY9" s="9"/>
      <c r="OJZ9" s="9"/>
      <c r="OKA9" s="9"/>
      <c r="OKB9" s="9"/>
      <c r="OKC9" s="9"/>
      <c r="OKD9" s="9"/>
      <c r="OKE9" s="9"/>
      <c r="OKF9" s="9"/>
      <c r="OKG9" s="9"/>
      <c r="OKH9" s="9"/>
      <c r="OKI9" s="9"/>
      <c r="OKJ9" s="9"/>
      <c r="OKK9" s="9"/>
      <c r="OKL9" s="9"/>
      <c r="OKM9" s="9"/>
      <c r="OKN9" s="9"/>
      <c r="OKO9" s="9"/>
      <c r="OKP9" s="9"/>
      <c r="OKQ9" s="9"/>
      <c r="OKR9" s="9"/>
      <c r="OKS9" s="9"/>
      <c r="OKT9" s="9"/>
      <c r="OKU9" s="9"/>
      <c r="OKV9" s="9"/>
      <c r="OKW9" s="9"/>
      <c r="OKX9" s="9"/>
      <c r="OKY9" s="9"/>
      <c r="OKZ9" s="9"/>
      <c r="OLA9" s="9"/>
      <c r="OLB9" s="9"/>
      <c r="OLC9" s="9"/>
      <c r="OLD9" s="9"/>
      <c r="OLE9" s="9"/>
      <c r="OLF9" s="9"/>
      <c r="OLG9" s="9"/>
      <c r="OLH9" s="9"/>
      <c r="OLI9" s="9"/>
      <c r="OLJ9" s="9"/>
      <c r="OLK9" s="9"/>
      <c r="OLL9" s="9"/>
      <c r="OLM9" s="9"/>
      <c r="OLN9" s="9"/>
      <c r="OLO9" s="9"/>
      <c r="OLP9" s="9"/>
      <c r="OLQ9" s="9"/>
      <c r="OLR9" s="9"/>
      <c r="OLS9" s="9"/>
      <c r="OLT9" s="9"/>
      <c r="OLU9" s="9"/>
      <c r="OLV9" s="9"/>
      <c r="OLW9" s="9"/>
      <c r="OLX9" s="9"/>
      <c r="OLY9" s="9"/>
      <c r="OLZ9" s="9"/>
      <c r="OMA9" s="9"/>
      <c r="OMB9" s="9"/>
      <c r="OMC9" s="9"/>
      <c r="OMD9" s="9"/>
      <c r="OME9" s="9"/>
      <c r="OMF9" s="9"/>
      <c r="OMG9" s="9"/>
      <c r="OMH9" s="9"/>
      <c r="OMI9" s="9"/>
      <c r="OMJ9" s="9"/>
      <c r="OMK9" s="9"/>
      <c r="OML9" s="9"/>
      <c r="OMM9" s="9"/>
      <c r="OMN9" s="9"/>
      <c r="OMO9" s="9"/>
      <c r="OMP9" s="9"/>
      <c r="OMQ9" s="9"/>
      <c r="OMR9" s="9"/>
      <c r="OMS9" s="9"/>
      <c r="OMT9" s="9"/>
      <c r="OMU9" s="9"/>
      <c r="OMV9" s="9"/>
      <c r="OMW9" s="9"/>
      <c r="OMX9" s="9"/>
      <c r="OMY9" s="9"/>
      <c r="OMZ9" s="9"/>
      <c r="ONA9" s="9"/>
      <c r="ONB9" s="9"/>
      <c r="ONC9" s="9"/>
      <c r="OND9" s="9"/>
      <c r="ONE9" s="9"/>
      <c r="ONF9" s="9"/>
      <c r="ONG9" s="9"/>
      <c r="ONH9" s="9"/>
      <c r="ONI9" s="9"/>
      <c r="ONJ9" s="9"/>
      <c r="ONK9" s="9"/>
      <c r="ONL9" s="9"/>
      <c r="ONM9" s="9"/>
      <c r="ONN9" s="9"/>
      <c r="ONO9" s="9"/>
      <c r="ONP9" s="9"/>
      <c r="ONQ9" s="9"/>
      <c r="ONR9" s="9"/>
      <c r="ONS9" s="9"/>
      <c r="ONT9" s="9"/>
      <c r="ONU9" s="9"/>
      <c r="ONV9" s="9"/>
      <c r="ONW9" s="9"/>
      <c r="ONX9" s="9"/>
      <c r="ONY9" s="9"/>
      <c r="ONZ9" s="9"/>
      <c r="OOA9" s="9"/>
      <c r="OOB9" s="9"/>
      <c r="OOC9" s="9"/>
      <c r="OOD9" s="9"/>
      <c r="OOE9" s="9"/>
      <c r="OOF9" s="9"/>
      <c r="OOG9" s="9"/>
      <c r="OOH9" s="9"/>
      <c r="OOI9" s="9"/>
      <c r="OOJ9" s="9"/>
      <c r="OOK9" s="9"/>
      <c r="OOL9" s="9"/>
      <c r="OOM9" s="9"/>
      <c r="OON9" s="9"/>
      <c r="OOO9" s="9"/>
      <c r="OOP9" s="9"/>
      <c r="OOQ9" s="9"/>
      <c r="OOR9" s="9"/>
      <c r="OOS9" s="9"/>
      <c r="OOT9" s="9"/>
      <c r="OOU9" s="9"/>
      <c r="OOV9" s="9"/>
      <c r="OOW9" s="9"/>
      <c r="OOX9" s="9"/>
      <c r="OOY9" s="9"/>
      <c r="OOZ9" s="9"/>
      <c r="OPA9" s="9"/>
      <c r="OPB9" s="9"/>
      <c r="OPC9" s="9"/>
      <c r="OPD9" s="9"/>
      <c r="OPE9" s="9"/>
      <c r="OPF9" s="9"/>
      <c r="OPG9" s="9"/>
      <c r="OPH9" s="9"/>
      <c r="OPI9" s="9"/>
      <c r="OPJ9" s="9"/>
      <c r="OPK9" s="9"/>
      <c r="OPL9" s="9"/>
      <c r="OPM9" s="9"/>
      <c r="OPN9" s="9"/>
      <c r="OPO9" s="9"/>
      <c r="OPP9" s="9"/>
      <c r="OPQ9" s="9"/>
      <c r="OPR9" s="9"/>
      <c r="OPS9" s="9"/>
      <c r="OPT9" s="9"/>
      <c r="OPU9" s="9"/>
      <c r="OPV9" s="9"/>
      <c r="OPW9" s="9"/>
      <c r="OPX9" s="9"/>
      <c r="OPY9" s="9"/>
      <c r="OPZ9" s="9"/>
      <c r="OQA9" s="9"/>
      <c r="OQB9" s="9"/>
      <c r="OQC9" s="9"/>
      <c r="OQD9" s="9"/>
      <c r="OQE9" s="9"/>
      <c r="OQF9" s="9"/>
      <c r="OQG9" s="9"/>
      <c r="OQH9" s="9"/>
      <c r="OQI9" s="9"/>
      <c r="OQJ9" s="9"/>
      <c r="OQK9" s="9"/>
      <c r="OQL9" s="9"/>
      <c r="OQM9" s="9"/>
      <c r="OQN9" s="9"/>
      <c r="OQO9" s="9"/>
      <c r="OQP9" s="9"/>
      <c r="OQQ9" s="9"/>
      <c r="OQR9" s="9"/>
      <c r="OQS9" s="9"/>
      <c r="OQT9" s="9"/>
      <c r="OQU9" s="9"/>
      <c r="OQV9" s="9"/>
      <c r="OQW9" s="9"/>
      <c r="OQX9" s="9"/>
      <c r="OQY9" s="9"/>
      <c r="OQZ9" s="9"/>
      <c r="ORA9" s="9"/>
      <c r="ORB9" s="9"/>
      <c r="ORC9" s="9"/>
      <c r="ORD9" s="9"/>
      <c r="ORE9" s="9"/>
      <c r="ORF9" s="9"/>
      <c r="ORG9" s="9"/>
      <c r="ORH9" s="9"/>
      <c r="ORI9" s="9"/>
      <c r="ORJ9" s="9"/>
      <c r="ORK9" s="9"/>
      <c r="ORL9" s="9"/>
      <c r="ORM9" s="9"/>
      <c r="ORN9" s="9"/>
      <c r="ORO9" s="9"/>
      <c r="ORP9" s="9"/>
      <c r="ORQ9" s="9"/>
      <c r="ORR9" s="9"/>
      <c r="ORS9" s="9"/>
      <c r="ORT9" s="9"/>
      <c r="ORU9" s="9"/>
      <c r="ORV9" s="9"/>
      <c r="ORW9" s="9"/>
      <c r="ORX9" s="9"/>
      <c r="ORY9" s="9"/>
      <c r="ORZ9" s="9"/>
      <c r="OSA9" s="9"/>
      <c r="OSB9" s="9"/>
      <c r="OSC9" s="9"/>
      <c r="OSD9" s="9"/>
      <c r="OSE9" s="9"/>
      <c r="OSF9" s="9"/>
      <c r="OSG9" s="9"/>
      <c r="OSH9" s="9"/>
      <c r="OSI9" s="9"/>
      <c r="OSJ9" s="9"/>
      <c r="OSK9" s="9"/>
      <c r="OSL9" s="9"/>
      <c r="OSM9" s="9"/>
      <c r="OSN9" s="9"/>
      <c r="OSO9" s="9"/>
      <c r="OSP9" s="9"/>
      <c r="OSQ9" s="9"/>
      <c r="OSR9" s="9"/>
      <c r="OSS9" s="9"/>
      <c r="OST9" s="9"/>
      <c r="OSU9" s="9"/>
      <c r="OSV9" s="9"/>
      <c r="OSW9" s="9"/>
      <c r="OSX9" s="9"/>
      <c r="OSY9" s="9"/>
      <c r="OSZ9" s="9"/>
      <c r="OTA9" s="9"/>
      <c r="OTB9" s="9"/>
      <c r="OTC9" s="9"/>
      <c r="OTD9" s="9"/>
      <c r="OTE9" s="9"/>
      <c r="OTF9" s="9"/>
      <c r="OTG9" s="9"/>
      <c r="OTH9" s="9"/>
      <c r="OTI9" s="9"/>
      <c r="OTJ9" s="9"/>
      <c r="OTK9" s="9"/>
      <c r="OTL9" s="9"/>
      <c r="OTM9" s="9"/>
      <c r="OTN9" s="9"/>
      <c r="OTO9" s="9"/>
      <c r="OTP9" s="9"/>
      <c r="OTQ9" s="9"/>
      <c r="OTR9" s="9"/>
      <c r="OTS9" s="9"/>
      <c r="OTT9" s="9"/>
      <c r="OTU9" s="9"/>
      <c r="OTV9" s="9"/>
      <c r="OTW9" s="9"/>
      <c r="OTX9" s="9"/>
      <c r="OTY9" s="9"/>
      <c r="OTZ9" s="9"/>
      <c r="OUA9" s="9"/>
      <c r="OUB9" s="9"/>
      <c r="OUC9" s="9"/>
      <c r="OUD9" s="9"/>
      <c r="OUE9" s="9"/>
      <c r="OUF9" s="9"/>
      <c r="OUG9" s="9"/>
      <c r="OUH9" s="9"/>
      <c r="OUI9" s="9"/>
      <c r="OUJ9" s="9"/>
      <c r="OUK9" s="9"/>
      <c r="OUL9" s="9"/>
      <c r="OUM9" s="9"/>
      <c r="OUN9" s="9"/>
      <c r="OUO9" s="9"/>
      <c r="OUP9" s="9"/>
      <c r="OUQ9" s="9"/>
      <c r="OUR9" s="9"/>
      <c r="OUS9" s="9"/>
      <c r="OUT9" s="9"/>
      <c r="OUU9" s="9"/>
      <c r="OUV9" s="9"/>
      <c r="OUW9" s="9"/>
      <c r="OUX9" s="9"/>
      <c r="OUY9" s="9"/>
      <c r="OUZ9" s="9"/>
      <c r="OVA9" s="9"/>
      <c r="OVB9" s="9"/>
      <c r="OVC9" s="9"/>
      <c r="OVD9" s="9"/>
      <c r="OVE9" s="9"/>
      <c r="OVF9" s="9"/>
      <c r="OVG9" s="9"/>
      <c r="OVH9" s="9"/>
      <c r="OVI9" s="9"/>
      <c r="OVJ9" s="9"/>
      <c r="OVK9" s="9"/>
      <c r="OVL9" s="9"/>
      <c r="OVM9" s="9"/>
      <c r="OVN9" s="9"/>
      <c r="OVO9" s="9"/>
      <c r="OVP9" s="9"/>
      <c r="OVQ9" s="9"/>
      <c r="OVR9" s="9"/>
      <c r="OVS9" s="9"/>
      <c r="OVT9" s="9"/>
      <c r="OVU9" s="9"/>
      <c r="OVV9" s="9"/>
      <c r="OVW9" s="9"/>
      <c r="OVX9" s="9"/>
      <c r="OVY9" s="9"/>
      <c r="OVZ9" s="9"/>
      <c r="OWA9" s="9"/>
      <c r="OWB9" s="9"/>
      <c r="OWC9" s="9"/>
      <c r="OWD9" s="9"/>
      <c r="OWE9" s="9"/>
      <c r="OWF9" s="9"/>
      <c r="OWG9" s="9"/>
      <c r="OWH9" s="9"/>
      <c r="OWI9" s="9"/>
      <c r="OWJ9" s="9"/>
      <c r="OWK9" s="9"/>
      <c r="OWL9" s="9"/>
      <c r="OWM9" s="9"/>
      <c r="OWN9" s="9"/>
      <c r="OWO9" s="9"/>
      <c r="OWP9" s="9"/>
      <c r="OWQ9" s="9"/>
      <c r="OWR9" s="9"/>
      <c r="OWS9" s="9"/>
      <c r="OWT9" s="9"/>
      <c r="OWU9" s="9"/>
      <c r="OWV9" s="9"/>
      <c r="OWW9" s="9"/>
      <c r="OWX9" s="9"/>
      <c r="OWY9" s="9"/>
      <c r="OWZ9" s="9"/>
      <c r="OXA9" s="9"/>
      <c r="OXB9" s="9"/>
      <c r="OXC9" s="9"/>
      <c r="OXD9" s="9"/>
      <c r="OXE9" s="9"/>
      <c r="OXF9" s="9"/>
      <c r="OXG9" s="9"/>
      <c r="OXH9" s="9"/>
      <c r="OXI9" s="9"/>
      <c r="OXJ9" s="9"/>
      <c r="OXK9" s="9"/>
      <c r="OXL9" s="9"/>
      <c r="OXM9" s="9"/>
      <c r="OXN9" s="9"/>
      <c r="OXO9" s="9"/>
      <c r="OXP9" s="9"/>
      <c r="OXQ9" s="9"/>
      <c r="OXR9" s="9"/>
      <c r="OXS9" s="9"/>
      <c r="OXT9" s="9"/>
      <c r="OXU9" s="9"/>
      <c r="OXV9" s="9"/>
      <c r="OXW9" s="9"/>
      <c r="OXX9" s="9"/>
      <c r="OXY9" s="9"/>
      <c r="OXZ9" s="9"/>
      <c r="OYA9" s="9"/>
      <c r="OYB9" s="9"/>
      <c r="OYC9" s="9"/>
      <c r="OYD9" s="9"/>
      <c r="OYE9" s="9"/>
      <c r="OYF9" s="9"/>
      <c r="OYG9" s="9"/>
      <c r="OYH9" s="9"/>
      <c r="OYI9" s="9"/>
      <c r="OYJ9" s="9"/>
      <c r="OYK9" s="9"/>
      <c r="OYL9" s="9"/>
      <c r="OYM9" s="9"/>
      <c r="OYN9" s="9"/>
      <c r="OYO9" s="9"/>
      <c r="OYP9" s="9"/>
      <c r="OYQ9" s="9"/>
      <c r="OYR9" s="9"/>
      <c r="OYS9" s="9"/>
      <c r="OYT9" s="9"/>
      <c r="OYU9" s="9"/>
      <c r="OYV9" s="9"/>
      <c r="OYW9" s="9"/>
      <c r="OYX9" s="9"/>
      <c r="OYY9" s="9"/>
      <c r="OYZ9" s="9"/>
      <c r="OZA9" s="9"/>
      <c r="OZB9" s="9"/>
      <c r="OZC9" s="9"/>
      <c r="OZD9" s="9"/>
      <c r="OZE9" s="9"/>
      <c r="OZF9" s="9"/>
      <c r="OZG9" s="9"/>
      <c r="OZH9" s="9"/>
      <c r="OZI9" s="9"/>
      <c r="OZJ9" s="9"/>
      <c r="OZK9" s="9"/>
      <c r="OZL9" s="9"/>
      <c r="OZM9" s="9"/>
      <c r="OZN9" s="9"/>
      <c r="OZO9" s="9"/>
      <c r="OZP9" s="9"/>
      <c r="OZQ9" s="9"/>
      <c r="OZR9" s="9"/>
      <c r="OZS9" s="9"/>
      <c r="OZT9" s="9"/>
      <c r="OZU9" s="9"/>
      <c r="OZV9" s="9"/>
      <c r="OZW9" s="9"/>
      <c r="OZX9" s="9"/>
      <c r="OZY9" s="9"/>
      <c r="OZZ9" s="9"/>
      <c r="PAA9" s="9"/>
      <c r="PAB9" s="9"/>
      <c r="PAC9" s="9"/>
      <c r="PAD9" s="9"/>
      <c r="PAE9" s="9"/>
      <c r="PAF9" s="9"/>
      <c r="PAG9" s="9"/>
      <c r="PAH9" s="9"/>
      <c r="PAI9" s="9"/>
      <c r="PAJ9" s="9"/>
      <c r="PAK9" s="9"/>
      <c r="PAL9" s="9"/>
      <c r="PAM9" s="9"/>
      <c r="PAN9" s="9"/>
      <c r="PAO9" s="9"/>
      <c r="PAP9" s="9"/>
      <c r="PAQ9" s="9"/>
      <c r="PAR9" s="9"/>
      <c r="PAS9" s="9"/>
      <c r="PAT9" s="9"/>
      <c r="PAU9" s="9"/>
      <c r="PAV9" s="9"/>
      <c r="PAW9" s="9"/>
      <c r="PAX9" s="9"/>
      <c r="PAY9" s="9"/>
      <c r="PAZ9" s="9"/>
      <c r="PBA9" s="9"/>
      <c r="PBB9" s="9"/>
      <c r="PBC9" s="9"/>
      <c r="PBD9" s="9"/>
      <c r="PBE9" s="9"/>
      <c r="PBF9" s="9"/>
      <c r="PBG9" s="9"/>
      <c r="PBH9" s="9"/>
      <c r="PBI9" s="9"/>
      <c r="PBJ9" s="9"/>
      <c r="PBK9" s="9"/>
      <c r="PBL9" s="9"/>
      <c r="PBM9" s="9"/>
      <c r="PBN9" s="9"/>
      <c r="PBO9" s="9"/>
      <c r="PBP9" s="9"/>
      <c r="PBQ9" s="9"/>
      <c r="PBR9" s="9"/>
      <c r="PBS9" s="9"/>
      <c r="PBT9" s="9"/>
      <c r="PBU9" s="9"/>
      <c r="PBV9" s="9"/>
      <c r="PBW9" s="9"/>
      <c r="PBX9" s="9"/>
      <c r="PBY9" s="9"/>
      <c r="PBZ9" s="9"/>
      <c r="PCA9" s="9"/>
      <c r="PCB9" s="9"/>
      <c r="PCC9" s="9"/>
      <c r="PCD9" s="9"/>
      <c r="PCE9" s="9"/>
      <c r="PCF9" s="9"/>
      <c r="PCG9" s="9"/>
      <c r="PCH9" s="9"/>
      <c r="PCI9" s="9"/>
      <c r="PCJ9" s="9"/>
      <c r="PCK9" s="9"/>
      <c r="PCL9" s="9"/>
      <c r="PCM9" s="9"/>
      <c r="PCN9" s="9"/>
      <c r="PCO9" s="9"/>
      <c r="PCP9" s="9"/>
      <c r="PCQ9" s="9"/>
      <c r="PCR9" s="9"/>
      <c r="PCS9" s="9"/>
      <c r="PCT9" s="9"/>
      <c r="PCU9" s="9"/>
      <c r="PCV9" s="9"/>
      <c r="PCW9" s="9"/>
      <c r="PCX9" s="9"/>
      <c r="PCY9" s="9"/>
      <c r="PCZ9" s="9"/>
      <c r="PDA9" s="9"/>
      <c r="PDB9" s="9"/>
      <c r="PDC9" s="9"/>
      <c r="PDD9" s="9"/>
      <c r="PDE9" s="9"/>
      <c r="PDF9" s="9"/>
      <c r="PDG9" s="9"/>
      <c r="PDH9" s="9"/>
      <c r="PDI9" s="9"/>
      <c r="PDJ9" s="9"/>
      <c r="PDK9" s="9"/>
      <c r="PDL9" s="9"/>
      <c r="PDM9" s="9"/>
      <c r="PDN9" s="9"/>
      <c r="PDO9" s="9"/>
      <c r="PDP9" s="9"/>
      <c r="PDQ9" s="9"/>
      <c r="PDR9" s="9"/>
      <c r="PDS9" s="9"/>
      <c r="PDT9" s="9"/>
      <c r="PDU9" s="9"/>
      <c r="PDV9" s="9"/>
      <c r="PDW9" s="9"/>
      <c r="PDX9" s="9"/>
      <c r="PDY9" s="9"/>
      <c r="PDZ9" s="9"/>
      <c r="PEA9" s="9"/>
      <c r="PEB9" s="9"/>
      <c r="PEC9" s="9"/>
      <c r="PED9" s="9"/>
      <c r="PEE9" s="9"/>
      <c r="PEF9" s="9"/>
      <c r="PEG9" s="9"/>
      <c r="PEH9" s="9"/>
      <c r="PEI9" s="9"/>
      <c r="PEJ9" s="9"/>
      <c r="PEK9" s="9"/>
      <c r="PEL9" s="9"/>
      <c r="PEM9" s="9"/>
      <c r="PEN9" s="9"/>
      <c r="PEO9" s="9"/>
      <c r="PEP9" s="9"/>
      <c r="PEQ9" s="9"/>
      <c r="PER9" s="9"/>
      <c r="PES9" s="9"/>
      <c r="PET9" s="9"/>
      <c r="PEU9" s="9"/>
      <c r="PEV9" s="9"/>
      <c r="PEW9" s="9"/>
      <c r="PEX9" s="9"/>
      <c r="PEY9" s="9"/>
      <c r="PEZ9" s="9"/>
      <c r="PFA9" s="9"/>
      <c r="PFB9" s="9"/>
      <c r="PFC9" s="9"/>
      <c r="PFD9" s="9"/>
      <c r="PFE9" s="9"/>
      <c r="PFF9" s="9"/>
      <c r="PFG9" s="9"/>
      <c r="PFH9" s="9"/>
      <c r="PFI9" s="9"/>
      <c r="PFJ9" s="9"/>
      <c r="PFK9" s="9"/>
      <c r="PFL9" s="9"/>
      <c r="PFM9" s="9"/>
      <c r="PFN9" s="9"/>
      <c r="PFO9" s="9"/>
      <c r="PFP9" s="9"/>
      <c r="PFQ9" s="9"/>
      <c r="PFR9" s="9"/>
      <c r="PFS9" s="9"/>
      <c r="PFT9" s="9"/>
      <c r="PFU9" s="9"/>
      <c r="PFV9" s="9"/>
      <c r="PFW9" s="9"/>
      <c r="PFX9" s="9"/>
      <c r="PFY9" s="9"/>
      <c r="PFZ9" s="9"/>
      <c r="PGA9" s="9"/>
      <c r="PGB9" s="9"/>
      <c r="PGC9" s="9"/>
      <c r="PGD9" s="9"/>
      <c r="PGE9" s="9"/>
      <c r="PGF9" s="9"/>
      <c r="PGG9" s="9"/>
      <c r="PGH9" s="9"/>
      <c r="PGI9" s="9"/>
      <c r="PGJ9" s="9"/>
      <c r="PGK9" s="9"/>
      <c r="PGL9" s="9"/>
      <c r="PGM9" s="9"/>
      <c r="PGN9" s="9"/>
      <c r="PGO9" s="9"/>
      <c r="PGP9" s="9"/>
      <c r="PGQ9" s="9"/>
      <c r="PGR9" s="9"/>
      <c r="PGS9" s="9"/>
      <c r="PGT9" s="9"/>
      <c r="PGU9" s="9"/>
      <c r="PGV9" s="9"/>
      <c r="PGW9" s="9"/>
      <c r="PGX9" s="9"/>
      <c r="PGY9" s="9"/>
      <c r="PGZ9" s="9"/>
      <c r="PHA9" s="9"/>
      <c r="PHB9" s="9"/>
      <c r="PHC9" s="9"/>
      <c r="PHD9" s="9"/>
      <c r="PHE9" s="9"/>
      <c r="PHF9" s="9"/>
      <c r="PHG9" s="9"/>
      <c r="PHH9" s="9"/>
      <c r="PHI9" s="9"/>
      <c r="PHJ9" s="9"/>
      <c r="PHK9" s="9"/>
      <c r="PHL9" s="9"/>
      <c r="PHM9" s="9"/>
      <c r="PHN9" s="9"/>
      <c r="PHO9" s="9"/>
      <c r="PHP9" s="9"/>
      <c r="PHQ9" s="9"/>
      <c r="PHR9" s="9"/>
      <c r="PHS9" s="9"/>
      <c r="PHT9" s="9"/>
      <c r="PHU9" s="9"/>
      <c r="PHV9" s="9"/>
      <c r="PHW9" s="9"/>
      <c r="PHX9" s="9"/>
      <c r="PHY9" s="9"/>
      <c r="PHZ9" s="9"/>
      <c r="PIA9" s="9"/>
      <c r="PIB9" s="9"/>
      <c r="PIC9" s="9"/>
      <c r="PID9" s="9"/>
      <c r="PIE9" s="9"/>
      <c r="PIF9" s="9"/>
      <c r="PIG9" s="9"/>
      <c r="PIH9" s="9"/>
      <c r="PII9" s="9"/>
      <c r="PIJ9" s="9"/>
      <c r="PIK9" s="9"/>
      <c r="PIL9" s="9"/>
      <c r="PIM9" s="9"/>
      <c r="PIN9" s="9"/>
      <c r="PIO9" s="9"/>
      <c r="PIP9" s="9"/>
      <c r="PIQ9" s="9"/>
      <c r="PIR9" s="9"/>
      <c r="PIS9" s="9"/>
      <c r="PIT9" s="9"/>
      <c r="PIU9" s="9"/>
      <c r="PIV9" s="9"/>
      <c r="PIW9" s="9"/>
      <c r="PIX9" s="9"/>
      <c r="PIY9" s="9"/>
      <c r="PIZ9" s="9"/>
      <c r="PJA9" s="9"/>
      <c r="PJB9" s="9"/>
      <c r="PJC9" s="9"/>
      <c r="PJD9" s="9"/>
      <c r="PJE9" s="9"/>
      <c r="PJF9" s="9"/>
      <c r="PJG9" s="9"/>
      <c r="PJH9" s="9"/>
      <c r="PJI9" s="9"/>
      <c r="PJJ9" s="9"/>
      <c r="PJK9" s="9"/>
      <c r="PJL9" s="9"/>
      <c r="PJM9" s="9"/>
      <c r="PJN9" s="9"/>
      <c r="PJO9" s="9"/>
      <c r="PJP9" s="9"/>
      <c r="PJQ9" s="9"/>
      <c r="PJR9" s="9"/>
      <c r="PJS9" s="9"/>
      <c r="PJT9" s="9"/>
      <c r="PJU9" s="9"/>
      <c r="PJV9" s="9"/>
      <c r="PJW9" s="9"/>
      <c r="PJX9" s="9"/>
      <c r="PJY9" s="9"/>
      <c r="PJZ9" s="9"/>
      <c r="PKA9" s="9"/>
      <c r="PKB9" s="9"/>
      <c r="PKC9" s="9"/>
      <c r="PKD9" s="9"/>
      <c r="PKE9" s="9"/>
      <c r="PKF9" s="9"/>
      <c r="PKG9" s="9"/>
      <c r="PKH9" s="9"/>
      <c r="PKI9" s="9"/>
      <c r="PKJ9" s="9"/>
      <c r="PKK9" s="9"/>
      <c r="PKL9" s="9"/>
      <c r="PKM9" s="9"/>
      <c r="PKN9" s="9"/>
      <c r="PKO9" s="9"/>
      <c r="PKP9" s="9"/>
      <c r="PKQ9" s="9"/>
      <c r="PKR9" s="9"/>
      <c r="PKS9" s="9"/>
      <c r="PKT9" s="9"/>
      <c r="PKU9" s="9"/>
      <c r="PKV9" s="9"/>
      <c r="PKW9" s="9"/>
      <c r="PKX9" s="9"/>
      <c r="PKY9" s="9"/>
      <c r="PKZ9" s="9"/>
      <c r="PLA9" s="9"/>
      <c r="PLB9" s="9"/>
      <c r="PLC9" s="9"/>
      <c r="PLD9" s="9"/>
      <c r="PLE9" s="9"/>
      <c r="PLF9" s="9"/>
      <c r="PLG9" s="9"/>
      <c r="PLH9" s="9"/>
      <c r="PLI9" s="9"/>
      <c r="PLJ9" s="9"/>
      <c r="PLK9" s="9"/>
      <c r="PLL9" s="9"/>
      <c r="PLM9" s="9"/>
      <c r="PLN9" s="9"/>
      <c r="PLO9" s="9"/>
      <c r="PLP9" s="9"/>
      <c r="PLQ9" s="9"/>
      <c r="PLR9" s="9"/>
      <c r="PLS9" s="9"/>
      <c r="PLT9" s="9"/>
      <c r="PLU9" s="9"/>
      <c r="PLV9" s="9"/>
      <c r="PLW9" s="9"/>
      <c r="PLX9" s="9"/>
      <c r="PLY9" s="9"/>
      <c r="PLZ9" s="9"/>
      <c r="PMA9" s="9"/>
      <c r="PMB9" s="9"/>
      <c r="PMC9" s="9"/>
      <c r="PMD9" s="9"/>
      <c r="PME9" s="9"/>
      <c r="PMF9" s="9"/>
      <c r="PMG9" s="9"/>
      <c r="PMH9" s="9"/>
      <c r="PMI9" s="9"/>
      <c r="PMJ9" s="9"/>
      <c r="PMK9" s="9"/>
      <c r="PML9" s="9"/>
      <c r="PMM9" s="9"/>
      <c r="PMN9" s="9"/>
      <c r="PMO9" s="9"/>
      <c r="PMP9" s="9"/>
      <c r="PMQ9" s="9"/>
      <c r="PMR9" s="9"/>
      <c r="PMS9" s="9"/>
      <c r="PMT9" s="9"/>
      <c r="PMU9" s="9"/>
      <c r="PMV9" s="9"/>
      <c r="PMW9" s="9"/>
      <c r="PMX9" s="9"/>
      <c r="PMY9" s="9"/>
      <c r="PMZ9" s="9"/>
      <c r="PNA9" s="9"/>
      <c r="PNB9" s="9"/>
      <c r="PNC9" s="9"/>
      <c r="PND9" s="9"/>
      <c r="PNE9" s="9"/>
      <c r="PNF9" s="9"/>
      <c r="PNG9" s="9"/>
      <c r="PNH9" s="9"/>
      <c r="PNI9" s="9"/>
      <c r="PNJ9" s="9"/>
      <c r="PNK9" s="9"/>
      <c r="PNL9" s="9"/>
      <c r="PNM9" s="9"/>
      <c r="PNN9" s="9"/>
      <c r="PNO9" s="9"/>
      <c r="PNP9" s="9"/>
      <c r="PNQ9" s="9"/>
      <c r="PNR9" s="9"/>
      <c r="PNS9" s="9"/>
      <c r="PNT9" s="9"/>
      <c r="PNU9" s="9"/>
      <c r="PNV9" s="9"/>
      <c r="PNW9" s="9"/>
      <c r="PNX9" s="9"/>
      <c r="PNY9" s="9"/>
      <c r="PNZ9" s="9"/>
      <c r="POA9" s="9"/>
      <c r="POB9" s="9"/>
      <c r="POC9" s="9"/>
      <c r="POD9" s="9"/>
      <c r="POE9" s="9"/>
      <c r="POF9" s="9"/>
      <c r="POG9" s="9"/>
      <c r="POH9" s="9"/>
      <c r="POI9" s="9"/>
      <c r="POJ9" s="9"/>
      <c r="POK9" s="9"/>
      <c r="POL9" s="9"/>
      <c r="POM9" s="9"/>
      <c r="PON9" s="9"/>
      <c r="POO9" s="9"/>
      <c r="POP9" s="9"/>
      <c r="POQ9" s="9"/>
      <c r="POR9" s="9"/>
      <c r="POS9" s="9"/>
      <c r="POT9" s="9"/>
      <c r="POU9" s="9"/>
      <c r="POV9" s="9"/>
      <c r="POW9" s="9"/>
      <c r="POX9" s="9"/>
      <c r="POY9" s="9"/>
      <c r="POZ9" s="9"/>
      <c r="PPA9" s="9"/>
      <c r="PPB9" s="9"/>
      <c r="PPC9" s="9"/>
      <c r="PPD9" s="9"/>
      <c r="PPE9" s="9"/>
      <c r="PPF9" s="9"/>
      <c r="PPG9" s="9"/>
      <c r="PPH9" s="9"/>
      <c r="PPI9" s="9"/>
      <c r="PPJ9" s="9"/>
      <c r="PPK9" s="9"/>
      <c r="PPL9" s="9"/>
      <c r="PPM9" s="9"/>
      <c r="PPN9" s="9"/>
      <c r="PPO9" s="9"/>
      <c r="PPP9" s="9"/>
      <c r="PPQ9" s="9"/>
      <c r="PPR9" s="9"/>
      <c r="PPS9" s="9"/>
      <c r="PPT9" s="9"/>
      <c r="PPU9" s="9"/>
      <c r="PPV9" s="9"/>
      <c r="PPW9" s="9"/>
      <c r="PPX9" s="9"/>
      <c r="PPY9" s="9"/>
      <c r="PPZ9" s="9"/>
      <c r="PQA9" s="9"/>
      <c r="PQB9" s="9"/>
      <c r="PQC9" s="9"/>
      <c r="PQD9" s="9"/>
      <c r="PQE9" s="9"/>
      <c r="PQF9" s="9"/>
      <c r="PQG9" s="9"/>
      <c r="PQH9" s="9"/>
      <c r="PQI9" s="9"/>
      <c r="PQJ9" s="9"/>
      <c r="PQK9" s="9"/>
      <c r="PQL9" s="9"/>
      <c r="PQM9" s="9"/>
      <c r="PQN9" s="9"/>
      <c r="PQO9" s="9"/>
      <c r="PQP9" s="9"/>
      <c r="PQQ9" s="9"/>
      <c r="PQR9" s="9"/>
      <c r="PQS9" s="9"/>
      <c r="PQT9" s="9"/>
      <c r="PQU9" s="9"/>
      <c r="PQV9" s="9"/>
      <c r="PQW9" s="9"/>
      <c r="PQX9" s="9"/>
      <c r="PQY9" s="9"/>
      <c r="PQZ9" s="9"/>
      <c r="PRA9" s="9"/>
      <c r="PRB9" s="9"/>
      <c r="PRC9" s="9"/>
      <c r="PRD9" s="9"/>
      <c r="PRE9" s="9"/>
      <c r="PRF9" s="9"/>
      <c r="PRG9" s="9"/>
      <c r="PRH9" s="9"/>
      <c r="PRI9" s="9"/>
      <c r="PRJ9" s="9"/>
      <c r="PRK9" s="9"/>
      <c r="PRL9" s="9"/>
      <c r="PRM9" s="9"/>
      <c r="PRN9" s="9"/>
      <c r="PRO9" s="9"/>
      <c r="PRP9" s="9"/>
      <c r="PRQ9" s="9"/>
      <c r="PRR9" s="9"/>
      <c r="PRS9" s="9"/>
      <c r="PRT9" s="9"/>
      <c r="PRU9" s="9"/>
      <c r="PRV9" s="9"/>
      <c r="PRW9" s="9"/>
      <c r="PRX9" s="9"/>
      <c r="PRY9" s="9"/>
      <c r="PRZ9" s="9"/>
      <c r="PSA9" s="9"/>
      <c r="PSB9" s="9"/>
      <c r="PSC9" s="9"/>
      <c r="PSD9" s="9"/>
      <c r="PSE9" s="9"/>
      <c r="PSF9" s="9"/>
      <c r="PSG9" s="9"/>
      <c r="PSH9" s="9"/>
      <c r="PSI9" s="9"/>
      <c r="PSJ9" s="9"/>
      <c r="PSK9" s="9"/>
      <c r="PSL9" s="9"/>
      <c r="PSM9" s="9"/>
      <c r="PSN9" s="9"/>
      <c r="PSO9" s="9"/>
      <c r="PSP9" s="9"/>
      <c r="PSQ9" s="9"/>
      <c r="PSR9" s="9"/>
      <c r="PSS9" s="9"/>
      <c r="PST9" s="9"/>
      <c r="PSU9" s="9"/>
      <c r="PSV9" s="9"/>
      <c r="PSW9" s="9"/>
      <c r="PSX9" s="9"/>
      <c r="PSY9" s="9"/>
      <c r="PSZ9" s="9"/>
      <c r="PTA9" s="9"/>
      <c r="PTB9" s="9"/>
      <c r="PTC9" s="9"/>
      <c r="PTD9" s="9"/>
      <c r="PTE9" s="9"/>
      <c r="PTF9" s="9"/>
      <c r="PTG9" s="9"/>
      <c r="PTH9" s="9"/>
      <c r="PTI9" s="9"/>
      <c r="PTJ9" s="9"/>
      <c r="PTK9" s="9"/>
      <c r="PTL9" s="9"/>
      <c r="PTM9" s="9"/>
      <c r="PTN9" s="9"/>
      <c r="PTO9" s="9"/>
      <c r="PTP9" s="9"/>
      <c r="PTQ9" s="9"/>
      <c r="PTR9" s="9"/>
      <c r="PTS9" s="9"/>
      <c r="PTT9" s="9"/>
      <c r="PTU9" s="9"/>
      <c r="PTV9" s="9"/>
      <c r="PTW9" s="9"/>
      <c r="PTX9" s="9"/>
      <c r="PTY9" s="9"/>
      <c r="PTZ9" s="9"/>
      <c r="PUA9" s="9"/>
      <c r="PUB9" s="9"/>
      <c r="PUC9" s="9"/>
      <c r="PUD9" s="9"/>
      <c r="PUE9" s="9"/>
      <c r="PUF9" s="9"/>
      <c r="PUG9" s="9"/>
      <c r="PUH9" s="9"/>
      <c r="PUI9" s="9"/>
      <c r="PUJ9" s="9"/>
      <c r="PUK9" s="9"/>
      <c r="PUL9" s="9"/>
      <c r="PUM9" s="9"/>
      <c r="PUN9" s="9"/>
      <c r="PUO9" s="9"/>
      <c r="PUP9" s="9"/>
      <c r="PUQ9" s="9"/>
      <c r="PUR9" s="9"/>
      <c r="PUS9" s="9"/>
      <c r="PUT9" s="9"/>
      <c r="PUU9" s="9"/>
      <c r="PUV9" s="9"/>
      <c r="PUW9" s="9"/>
      <c r="PUX9" s="9"/>
      <c r="PUY9" s="9"/>
      <c r="PUZ9" s="9"/>
      <c r="PVA9" s="9"/>
      <c r="PVB9" s="9"/>
      <c r="PVC9" s="9"/>
      <c r="PVD9" s="9"/>
      <c r="PVE9" s="9"/>
      <c r="PVF9" s="9"/>
      <c r="PVG9" s="9"/>
      <c r="PVH9" s="9"/>
      <c r="PVI9" s="9"/>
      <c r="PVJ9" s="9"/>
      <c r="PVK9" s="9"/>
      <c r="PVL9" s="9"/>
      <c r="PVM9" s="9"/>
      <c r="PVN9" s="9"/>
      <c r="PVO9" s="9"/>
      <c r="PVP9" s="9"/>
      <c r="PVQ9" s="9"/>
      <c r="PVR9" s="9"/>
      <c r="PVS9" s="9"/>
      <c r="PVT9" s="9"/>
      <c r="PVU9" s="9"/>
      <c r="PVV9" s="9"/>
      <c r="PVW9" s="9"/>
      <c r="PVX9" s="9"/>
      <c r="PVY9" s="9"/>
      <c r="PVZ9" s="9"/>
      <c r="PWA9" s="9"/>
      <c r="PWB9" s="9"/>
      <c r="PWC9" s="9"/>
      <c r="PWD9" s="9"/>
      <c r="PWE9" s="9"/>
      <c r="PWF9" s="9"/>
      <c r="PWG9" s="9"/>
      <c r="PWH9" s="9"/>
      <c r="PWI9" s="9"/>
      <c r="PWJ9" s="9"/>
      <c r="PWK9" s="9"/>
      <c r="PWL9" s="9"/>
      <c r="PWM9" s="9"/>
      <c r="PWN9" s="9"/>
      <c r="PWO9" s="9"/>
      <c r="PWP9" s="9"/>
      <c r="PWQ9" s="9"/>
      <c r="PWR9" s="9"/>
      <c r="PWS9" s="9"/>
      <c r="PWT9" s="9"/>
      <c r="PWU9" s="9"/>
      <c r="PWV9" s="9"/>
      <c r="PWW9" s="9"/>
      <c r="PWX9" s="9"/>
      <c r="PWY9" s="9"/>
      <c r="PWZ9" s="9"/>
      <c r="PXA9" s="9"/>
      <c r="PXB9" s="9"/>
      <c r="PXC9" s="9"/>
      <c r="PXD9" s="9"/>
      <c r="PXE9" s="9"/>
      <c r="PXF9" s="9"/>
      <c r="PXG9" s="9"/>
      <c r="PXH9" s="9"/>
      <c r="PXI9" s="9"/>
      <c r="PXJ9" s="9"/>
      <c r="PXK9" s="9"/>
      <c r="PXL9" s="9"/>
      <c r="PXM9" s="9"/>
      <c r="PXN9" s="9"/>
      <c r="PXO9" s="9"/>
      <c r="PXP9" s="9"/>
      <c r="PXQ9" s="9"/>
      <c r="PXR9" s="9"/>
      <c r="PXS9" s="9"/>
      <c r="PXT9" s="9"/>
      <c r="PXU9" s="9"/>
      <c r="PXV9" s="9"/>
      <c r="PXW9" s="9"/>
      <c r="PXX9" s="9"/>
      <c r="PXY9" s="9"/>
      <c r="PXZ9" s="9"/>
      <c r="PYA9" s="9"/>
      <c r="PYB9" s="9"/>
      <c r="PYC9" s="9"/>
      <c r="PYD9" s="9"/>
      <c r="PYE9" s="9"/>
      <c r="PYF9" s="9"/>
      <c r="PYG9" s="9"/>
      <c r="PYH9" s="9"/>
      <c r="PYI9" s="9"/>
      <c r="PYJ9" s="9"/>
      <c r="PYK9" s="9"/>
      <c r="PYL9" s="9"/>
      <c r="PYM9" s="9"/>
      <c r="PYN9" s="9"/>
      <c r="PYO9" s="9"/>
      <c r="PYP9" s="9"/>
      <c r="PYQ9" s="9"/>
      <c r="PYR9" s="9"/>
      <c r="PYS9" s="9"/>
      <c r="PYT9" s="9"/>
      <c r="PYU9" s="9"/>
      <c r="PYV9" s="9"/>
      <c r="PYW9" s="9"/>
      <c r="PYX9" s="9"/>
      <c r="PYY9" s="9"/>
      <c r="PYZ9" s="9"/>
      <c r="PZA9" s="9"/>
      <c r="PZB9" s="9"/>
      <c r="PZC9" s="9"/>
      <c r="PZD9" s="9"/>
      <c r="PZE9" s="9"/>
      <c r="PZF9" s="9"/>
      <c r="PZG9" s="9"/>
      <c r="PZH9" s="9"/>
      <c r="PZI9" s="9"/>
      <c r="PZJ9" s="9"/>
      <c r="PZK9" s="9"/>
      <c r="PZL9" s="9"/>
      <c r="PZM9" s="9"/>
      <c r="PZN9" s="9"/>
      <c r="PZO9" s="9"/>
      <c r="PZP9" s="9"/>
      <c r="PZQ9" s="9"/>
      <c r="PZR9" s="9"/>
      <c r="PZS9" s="9"/>
      <c r="PZT9" s="9"/>
      <c r="PZU9" s="9"/>
      <c r="PZV9" s="9"/>
      <c r="PZW9" s="9"/>
      <c r="PZX9" s="9"/>
      <c r="PZY9" s="9"/>
      <c r="PZZ9" s="9"/>
      <c r="QAA9" s="9"/>
      <c r="QAB9" s="9"/>
      <c r="QAC9" s="9"/>
      <c r="QAD9" s="9"/>
      <c r="QAE9" s="9"/>
      <c r="QAF9" s="9"/>
      <c r="QAG9" s="9"/>
      <c r="QAH9" s="9"/>
      <c r="QAI9" s="9"/>
      <c r="QAJ9" s="9"/>
      <c r="QAK9" s="9"/>
      <c r="QAL9" s="9"/>
      <c r="QAM9" s="9"/>
      <c r="QAN9" s="9"/>
      <c r="QAO9" s="9"/>
      <c r="QAP9" s="9"/>
      <c r="QAQ9" s="9"/>
      <c r="QAR9" s="9"/>
      <c r="QAS9" s="9"/>
      <c r="QAT9" s="9"/>
      <c r="QAU9" s="9"/>
      <c r="QAV9" s="9"/>
      <c r="QAW9" s="9"/>
      <c r="QAX9" s="9"/>
      <c r="QAY9" s="9"/>
      <c r="QAZ9" s="9"/>
      <c r="QBA9" s="9"/>
      <c r="QBB9" s="9"/>
      <c r="QBC9" s="9"/>
      <c r="QBD9" s="9"/>
      <c r="QBE9" s="9"/>
      <c r="QBF9" s="9"/>
      <c r="QBG9" s="9"/>
      <c r="QBH9" s="9"/>
      <c r="QBI9" s="9"/>
      <c r="QBJ9" s="9"/>
      <c r="QBK9" s="9"/>
      <c r="QBL9" s="9"/>
      <c r="QBM9" s="9"/>
      <c r="QBN9" s="9"/>
      <c r="QBO9" s="9"/>
      <c r="QBP9" s="9"/>
      <c r="QBQ9" s="9"/>
      <c r="QBR9" s="9"/>
      <c r="QBS9" s="9"/>
      <c r="QBT9" s="9"/>
      <c r="QBU9" s="9"/>
      <c r="QBV9" s="9"/>
      <c r="QBW9" s="9"/>
      <c r="QBX9" s="9"/>
      <c r="QBY9" s="9"/>
      <c r="QBZ9" s="9"/>
      <c r="QCA9" s="9"/>
      <c r="QCB9" s="9"/>
      <c r="QCC9" s="9"/>
      <c r="QCD9" s="9"/>
      <c r="QCE9" s="9"/>
      <c r="QCF9" s="9"/>
      <c r="QCG9" s="9"/>
      <c r="QCH9" s="9"/>
      <c r="QCI9" s="9"/>
      <c r="QCJ9" s="9"/>
      <c r="QCK9" s="9"/>
      <c r="QCL9" s="9"/>
      <c r="QCM9" s="9"/>
      <c r="QCN9" s="9"/>
      <c r="QCO9" s="9"/>
      <c r="QCP9" s="9"/>
      <c r="QCQ9" s="9"/>
      <c r="QCR9" s="9"/>
      <c r="QCS9" s="9"/>
      <c r="QCT9" s="9"/>
      <c r="QCU9" s="9"/>
      <c r="QCV9" s="9"/>
      <c r="QCW9" s="9"/>
      <c r="QCX9" s="9"/>
      <c r="QCY9" s="9"/>
      <c r="QCZ9" s="9"/>
      <c r="QDA9" s="9"/>
      <c r="QDB9" s="9"/>
      <c r="QDC9" s="9"/>
      <c r="QDD9" s="9"/>
      <c r="QDE9" s="9"/>
      <c r="QDF9" s="9"/>
      <c r="QDG9" s="9"/>
      <c r="QDH9" s="9"/>
      <c r="QDI9" s="9"/>
      <c r="QDJ9" s="9"/>
      <c r="QDK9" s="9"/>
      <c r="QDL9" s="9"/>
      <c r="QDM9" s="9"/>
      <c r="QDN9" s="9"/>
      <c r="QDO9" s="9"/>
      <c r="QDP9" s="9"/>
      <c r="QDQ9" s="9"/>
      <c r="QDR9" s="9"/>
      <c r="QDS9" s="9"/>
      <c r="QDT9" s="9"/>
      <c r="QDU9" s="9"/>
      <c r="QDV9" s="9"/>
      <c r="QDW9" s="9"/>
      <c r="QDX9" s="9"/>
      <c r="QDY9" s="9"/>
      <c r="QDZ9" s="9"/>
      <c r="QEA9" s="9"/>
      <c r="QEB9" s="9"/>
      <c r="QEC9" s="9"/>
      <c r="QED9" s="9"/>
      <c r="QEE9" s="9"/>
      <c r="QEF9" s="9"/>
      <c r="QEG9" s="9"/>
      <c r="QEH9" s="9"/>
      <c r="QEI9" s="9"/>
      <c r="QEJ9" s="9"/>
      <c r="QEK9" s="9"/>
      <c r="QEL9" s="9"/>
      <c r="QEM9" s="9"/>
      <c r="QEN9" s="9"/>
      <c r="QEO9" s="9"/>
      <c r="QEP9" s="9"/>
      <c r="QEQ9" s="9"/>
      <c r="QER9" s="9"/>
      <c r="QES9" s="9"/>
      <c r="QET9" s="9"/>
      <c r="QEU9" s="9"/>
      <c r="QEV9" s="9"/>
      <c r="QEW9" s="9"/>
      <c r="QEX9" s="9"/>
      <c r="QEY9" s="9"/>
      <c r="QEZ9" s="9"/>
      <c r="QFA9" s="9"/>
      <c r="QFB9" s="9"/>
      <c r="QFC9" s="9"/>
      <c r="QFD9" s="9"/>
      <c r="QFE9" s="9"/>
      <c r="QFF9" s="9"/>
      <c r="QFG9" s="9"/>
      <c r="QFH9" s="9"/>
      <c r="QFI9" s="9"/>
      <c r="QFJ9" s="9"/>
      <c r="QFK9" s="9"/>
      <c r="QFL9" s="9"/>
      <c r="QFM9" s="9"/>
      <c r="QFN9" s="9"/>
      <c r="QFO9" s="9"/>
      <c r="QFP9" s="9"/>
      <c r="QFQ9" s="9"/>
      <c r="QFR9" s="9"/>
      <c r="QFS9" s="9"/>
      <c r="QFT9" s="9"/>
      <c r="QFU9" s="9"/>
      <c r="QFV9" s="9"/>
      <c r="QFW9" s="9"/>
      <c r="QFX9" s="9"/>
      <c r="QFY9" s="9"/>
      <c r="QFZ9" s="9"/>
      <c r="QGA9" s="9"/>
      <c r="QGB9" s="9"/>
      <c r="QGC9" s="9"/>
      <c r="QGD9" s="9"/>
      <c r="QGE9" s="9"/>
      <c r="QGF9" s="9"/>
      <c r="QGG9" s="9"/>
      <c r="QGH9" s="9"/>
      <c r="QGI9" s="9"/>
      <c r="QGJ9" s="9"/>
      <c r="QGK9" s="9"/>
      <c r="QGL9" s="9"/>
      <c r="QGM9" s="9"/>
      <c r="QGN9" s="9"/>
      <c r="QGO9" s="9"/>
      <c r="QGP9" s="9"/>
      <c r="QGQ9" s="9"/>
      <c r="QGR9" s="9"/>
      <c r="QGS9" s="9"/>
      <c r="QGT9" s="9"/>
      <c r="QGU9" s="9"/>
      <c r="QGV9" s="9"/>
      <c r="QGW9" s="9"/>
      <c r="QGX9" s="9"/>
      <c r="QGY9" s="9"/>
      <c r="QGZ9" s="9"/>
      <c r="QHA9" s="9"/>
      <c r="QHB9" s="9"/>
      <c r="QHC9" s="9"/>
      <c r="QHD9" s="9"/>
      <c r="QHE9" s="9"/>
      <c r="QHF9" s="9"/>
      <c r="QHG9" s="9"/>
      <c r="QHH9" s="9"/>
      <c r="QHI9" s="9"/>
      <c r="QHJ9" s="9"/>
      <c r="QHK9" s="9"/>
      <c r="QHL9" s="9"/>
      <c r="QHM9" s="9"/>
      <c r="QHN9" s="9"/>
      <c r="QHO9" s="9"/>
      <c r="QHP9" s="9"/>
      <c r="QHQ9" s="9"/>
      <c r="QHR9" s="9"/>
      <c r="QHS9" s="9"/>
      <c r="QHT9" s="9"/>
      <c r="QHU9" s="9"/>
      <c r="QHV9" s="9"/>
      <c r="QHW9" s="9"/>
      <c r="QHX9" s="9"/>
      <c r="QHY9" s="9"/>
      <c r="QHZ9" s="9"/>
      <c r="QIA9" s="9"/>
      <c r="QIB9" s="9"/>
      <c r="QIC9" s="9"/>
      <c r="QID9" s="9"/>
      <c r="QIE9" s="9"/>
      <c r="QIF9" s="9"/>
      <c r="QIG9" s="9"/>
      <c r="QIH9" s="9"/>
      <c r="QII9" s="9"/>
      <c r="QIJ9" s="9"/>
      <c r="QIK9" s="9"/>
      <c r="QIL9" s="9"/>
      <c r="QIM9" s="9"/>
      <c r="QIN9" s="9"/>
      <c r="QIO9" s="9"/>
      <c r="QIP9" s="9"/>
      <c r="QIQ9" s="9"/>
      <c r="QIR9" s="9"/>
      <c r="QIS9" s="9"/>
      <c r="QIT9" s="9"/>
      <c r="QIU9" s="9"/>
      <c r="QIV9" s="9"/>
      <c r="QIW9" s="9"/>
      <c r="QIX9" s="9"/>
      <c r="QIY9" s="9"/>
      <c r="QIZ9" s="9"/>
      <c r="QJA9" s="9"/>
      <c r="QJB9" s="9"/>
      <c r="QJC9" s="9"/>
      <c r="QJD9" s="9"/>
      <c r="QJE9" s="9"/>
      <c r="QJF9" s="9"/>
      <c r="QJG9" s="9"/>
      <c r="QJH9" s="9"/>
      <c r="QJI9" s="9"/>
      <c r="QJJ9" s="9"/>
      <c r="QJK9" s="9"/>
      <c r="QJL9" s="9"/>
      <c r="QJM9" s="9"/>
      <c r="QJN9" s="9"/>
      <c r="QJO9" s="9"/>
      <c r="QJP9" s="9"/>
      <c r="QJQ9" s="9"/>
      <c r="QJR9" s="9"/>
      <c r="QJS9" s="9"/>
      <c r="QJT9" s="9"/>
      <c r="QJU9" s="9"/>
      <c r="QJV9" s="9"/>
      <c r="QJW9" s="9"/>
      <c r="QJX9" s="9"/>
      <c r="QJY9" s="9"/>
      <c r="QJZ9" s="9"/>
      <c r="QKA9" s="9"/>
      <c r="QKB9" s="9"/>
      <c r="QKC9" s="9"/>
      <c r="QKD9" s="9"/>
      <c r="QKE9" s="9"/>
      <c r="QKF9" s="9"/>
      <c r="QKG9" s="9"/>
      <c r="QKH9" s="9"/>
      <c r="QKI9" s="9"/>
      <c r="QKJ9" s="9"/>
      <c r="QKK9" s="9"/>
      <c r="QKL9" s="9"/>
      <c r="QKM9" s="9"/>
      <c r="QKN9" s="9"/>
      <c r="QKO9" s="9"/>
      <c r="QKP9" s="9"/>
      <c r="QKQ9" s="9"/>
      <c r="QKR9" s="9"/>
      <c r="QKS9" s="9"/>
      <c r="QKT9" s="9"/>
      <c r="QKU9" s="9"/>
      <c r="QKV9" s="9"/>
      <c r="QKW9" s="9"/>
      <c r="QKX9" s="9"/>
      <c r="QKY9" s="9"/>
      <c r="QKZ9" s="9"/>
      <c r="QLA9" s="9"/>
      <c r="QLB9" s="9"/>
      <c r="QLC9" s="9"/>
      <c r="QLD9" s="9"/>
      <c r="QLE9" s="9"/>
      <c r="QLF9" s="9"/>
      <c r="QLG9" s="9"/>
      <c r="QLH9" s="9"/>
      <c r="QLI9" s="9"/>
      <c r="QLJ9" s="9"/>
      <c r="QLK9" s="9"/>
      <c r="QLL9" s="9"/>
      <c r="QLM9" s="9"/>
      <c r="QLN9" s="9"/>
      <c r="QLO9" s="9"/>
      <c r="QLP9" s="9"/>
      <c r="QLQ9" s="9"/>
      <c r="QLR9" s="9"/>
      <c r="QLS9" s="9"/>
      <c r="QLT9" s="9"/>
      <c r="QLU9" s="9"/>
      <c r="QLV9" s="9"/>
      <c r="QLW9" s="9"/>
      <c r="QLX9" s="9"/>
      <c r="QLY9" s="9"/>
      <c r="QLZ9" s="9"/>
      <c r="QMA9" s="9"/>
      <c r="QMB9" s="9"/>
      <c r="QMC9" s="9"/>
      <c r="QMD9" s="9"/>
      <c r="QME9" s="9"/>
      <c r="QMF9" s="9"/>
      <c r="QMG9" s="9"/>
      <c r="QMH9" s="9"/>
      <c r="QMI9" s="9"/>
      <c r="QMJ9" s="9"/>
      <c r="QMK9" s="9"/>
      <c r="QML9" s="9"/>
      <c r="QMM9" s="9"/>
      <c r="QMN9" s="9"/>
      <c r="QMO9" s="9"/>
      <c r="QMP9" s="9"/>
      <c r="QMQ9" s="9"/>
      <c r="QMR9" s="9"/>
      <c r="QMS9" s="9"/>
      <c r="QMT9" s="9"/>
      <c r="QMU9" s="9"/>
      <c r="QMV9" s="9"/>
      <c r="QMW9" s="9"/>
      <c r="QMX9" s="9"/>
      <c r="QMY9" s="9"/>
      <c r="QMZ9" s="9"/>
      <c r="QNA9" s="9"/>
      <c r="QNB9" s="9"/>
      <c r="QNC9" s="9"/>
      <c r="QND9" s="9"/>
      <c r="QNE9" s="9"/>
      <c r="QNF9" s="9"/>
      <c r="QNG9" s="9"/>
      <c r="QNH9" s="9"/>
      <c r="QNI9" s="9"/>
      <c r="QNJ9" s="9"/>
      <c r="QNK9" s="9"/>
      <c r="QNL9" s="9"/>
      <c r="QNM9" s="9"/>
      <c r="QNN9" s="9"/>
      <c r="QNO9" s="9"/>
      <c r="QNP9" s="9"/>
      <c r="QNQ9" s="9"/>
      <c r="QNR9" s="9"/>
      <c r="QNS9" s="9"/>
      <c r="QNT9" s="9"/>
      <c r="QNU9" s="9"/>
      <c r="QNV9" s="9"/>
      <c r="QNW9" s="9"/>
      <c r="QNX9" s="9"/>
      <c r="QNY9" s="9"/>
      <c r="QNZ9" s="9"/>
      <c r="QOA9" s="9"/>
      <c r="QOB9" s="9"/>
      <c r="QOC9" s="9"/>
      <c r="QOD9" s="9"/>
      <c r="QOE9" s="9"/>
      <c r="QOF9" s="9"/>
      <c r="QOG9" s="9"/>
      <c r="QOH9" s="9"/>
      <c r="QOI9" s="9"/>
      <c r="QOJ9" s="9"/>
      <c r="QOK9" s="9"/>
      <c r="QOL9" s="9"/>
      <c r="QOM9" s="9"/>
      <c r="QON9" s="9"/>
      <c r="QOO9" s="9"/>
      <c r="QOP9" s="9"/>
      <c r="QOQ9" s="9"/>
      <c r="QOR9" s="9"/>
      <c r="QOS9" s="9"/>
      <c r="QOT9" s="9"/>
      <c r="QOU9" s="9"/>
      <c r="QOV9" s="9"/>
      <c r="QOW9" s="9"/>
      <c r="QOX9" s="9"/>
      <c r="QOY9" s="9"/>
      <c r="QOZ9" s="9"/>
      <c r="QPA9" s="9"/>
      <c r="QPB9" s="9"/>
      <c r="QPC9" s="9"/>
      <c r="QPD9" s="9"/>
      <c r="QPE9" s="9"/>
      <c r="QPF9" s="9"/>
      <c r="QPG9" s="9"/>
      <c r="QPH9" s="9"/>
      <c r="QPI9" s="9"/>
      <c r="QPJ9" s="9"/>
      <c r="QPK9" s="9"/>
      <c r="QPL9" s="9"/>
      <c r="QPM9" s="9"/>
      <c r="QPN9" s="9"/>
      <c r="QPO9" s="9"/>
      <c r="QPP9" s="9"/>
      <c r="QPQ9" s="9"/>
      <c r="QPR9" s="9"/>
      <c r="QPS9" s="9"/>
      <c r="QPT9" s="9"/>
      <c r="QPU9" s="9"/>
      <c r="QPV9" s="9"/>
      <c r="QPW9" s="9"/>
      <c r="QPX9" s="9"/>
      <c r="QPY9" s="9"/>
      <c r="QPZ9" s="9"/>
      <c r="QQA9" s="9"/>
      <c r="QQB9" s="9"/>
      <c r="QQC9" s="9"/>
      <c r="QQD9" s="9"/>
      <c r="QQE9" s="9"/>
      <c r="QQF9" s="9"/>
      <c r="QQG9" s="9"/>
      <c r="QQH9" s="9"/>
      <c r="QQI9" s="9"/>
      <c r="QQJ9" s="9"/>
      <c r="QQK9" s="9"/>
      <c r="QQL9" s="9"/>
      <c r="QQM9" s="9"/>
      <c r="QQN9" s="9"/>
      <c r="QQO9" s="9"/>
      <c r="QQP9" s="9"/>
      <c r="QQQ9" s="9"/>
      <c r="QQR9" s="9"/>
      <c r="QQS9" s="9"/>
      <c r="QQT9" s="9"/>
      <c r="QQU9" s="9"/>
      <c r="QQV9" s="9"/>
      <c r="QQW9" s="9"/>
      <c r="QQX9" s="9"/>
      <c r="QQY9" s="9"/>
      <c r="QQZ9" s="9"/>
      <c r="QRA9" s="9"/>
      <c r="QRB9" s="9"/>
      <c r="QRC9" s="9"/>
      <c r="QRD9" s="9"/>
      <c r="QRE9" s="9"/>
      <c r="QRF9" s="9"/>
      <c r="QRG9" s="9"/>
      <c r="QRH9" s="9"/>
      <c r="QRI9" s="9"/>
      <c r="QRJ9" s="9"/>
      <c r="QRK9" s="9"/>
      <c r="QRL9" s="9"/>
      <c r="QRM9" s="9"/>
      <c r="QRN9" s="9"/>
      <c r="QRO9" s="9"/>
      <c r="QRP9" s="9"/>
      <c r="QRQ9" s="9"/>
      <c r="QRR9" s="9"/>
      <c r="QRS9" s="9"/>
      <c r="QRT9" s="9"/>
      <c r="QRU9" s="9"/>
      <c r="QRV9" s="9"/>
      <c r="QRW9" s="9"/>
      <c r="QRX9" s="9"/>
      <c r="QRY9" s="9"/>
      <c r="QRZ9" s="9"/>
      <c r="QSA9" s="9"/>
      <c r="QSB9" s="9"/>
      <c r="QSC9" s="9"/>
      <c r="QSD9" s="9"/>
      <c r="QSE9" s="9"/>
      <c r="QSF9" s="9"/>
      <c r="QSG9" s="9"/>
      <c r="QSH9" s="9"/>
      <c r="QSI9" s="9"/>
      <c r="QSJ9" s="9"/>
      <c r="QSK9" s="9"/>
      <c r="QSL9" s="9"/>
      <c r="QSM9" s="9"/>
      <c r="QSN9" s="9"/>
      <c r="QSO9" s="9"/>
      <c r="QSP9" s="9"/>
      <c r="QSQ9" s="9"/>
      <c r="QSR9" s="9"/>
      <c r="QSS9" s="9"/>
      <c r="QST9" s="9"/>
      <c r="QSU9" s="9"/>
      <c r="QSV9" s="9"/>
      <c r="QSW9" s="9"/>
      <c r="QSX9" s="9"/>
      <c r="QSY9" s="9"/>
      <c r="QSZ9" s="9"/>
      <c r="QTA9" s="9"/>
      <c r="QTB9" s="9"/>
      <c r="QTC9" s="9"/>
      <c r="QTD9" s="9"/>
      <c r="QTE9" s="9"/>
      <c r="QTF9" s="9"/>
      <c r="QTG9" s="9"/>
      <c r="QTH9" s="9"/>
      <c r="QTI9" s="9"/>
      <c r="QTJ9" s="9"/>
      <c r="QTK9" s="9"/>
      <c r="QTL9" s="9"/>
      <c r="QTM9" s="9"/>
      <c r="QTN9" s="9"/>
      <c r="QTO9" s="9"/>
      <c r="QTP9" s="9"/>
      <c r="QTQ9" s="9"/>
      <c r="QTR9" s="9"/>
      <c r="QTS9" s="9"/>
      <c r="QTT9" s="9"/>
      <c r="QTU9" s="9"/>
      <c r="QTV9" s="9"/>
      <c r="QTW9" s="9"/>
      <c r="QTX9" s="9"/>
      <c r="QTY9" s="9"/>
      <c r="QTZ9" s="9"/>
      <c r="QUA9" s="9"/>
      <c r="QUB9" s="9"/>
      <c r="QUC9" s="9"/>
      <c r="QUD9" s="9"/>
      <c r="QUE9" s="9"/>
      <c r="QUF9" s="9"/>
      <c r="QUG9" s="9"/>
      <c r="QUH9" s="9"/>
      <c r="QUI9" s="9"/>
      <c r="QUJ9" s="9"/>
      <c r="QUK9" s="9"/>
      <c r="QUL9" s="9"/>
      <c r="QUM9" s="9"/>
      <c r="QUN9" s="9"/>
      <c r="QUO9" s="9"/>
      <c r="QUP9" s="9"/>
      <c r="QUQ9" s="9"/>
      <c r="QUR9" s="9"/>
      <c r="QUS9" s="9"/>
      <c r="QUT9" s="9"/>
      <c r="QUU9" s="9"/>
      <c r="QUV9" s="9"/>
      <c r="QUW9" s="9"/>
      <c r="QUX9" s="9"/>
      <c r="QUY9" s="9"/>
      <c r="QUZ9" s="9"/>
      <c r="QVA9" s="9"/>
      <c r="QVB9" s="9"/>
      <c r="QVC9" s="9"/>
      <c r="QVD9" s="9"/>
      <c r="QVE9" s="9"/>
      <c r="QVF9" s="9"/>
      <c r="QVG9" s="9"/>
      <c r="QVH9" s="9"/>
      <c r="QVI9" s="9"/>
      <c r="QVJ9" s="9"/>
      <c r="QVK9" s="9"/>
      <c r="QVL9" s="9"/>
      <c r="QVM9" s="9"/>
      <c r="QVN9" s="9"/>
      <c r="QVO9" s="9"/>
      <c r="QVP9" s="9"/>
      <c r="QVQ9" s="9"/>
      <c r="QVR9" s="9"/>
      <c r="QVS9" s="9"/>
      <c r="QVT9" s="9"/>
      <c r="QVU9" s="9"/>
      <c r="QVV9" s="9"/>
      <c r="QVW9" s="9"/>
      <c r="QVX9" s="9"/>
      <c r="QVY9" s="9"/>
      <c r="QVZ9" s="9"/>
      <c r="QWA9" s="9"/>
      <c r="QWB9" s="9"/>
      <c r="QWC9" s="9"/>
      <c r="QWD9" s="9"/>
      <c r="QWE9" s="9"/>
      <c r="QWF9" s="9"/>
      <c r="QWG9" s="9"/>
      <c r="QWH9" s="9"/>
      <c r="QWI9" s="9"/>
      <c r="QWJ9" s="9"/>
      <c r="QWK9" s="9"/>
      <c r="QWL9" s="9"/>
      <c r="QWM9" s="9"/>
      <c r="QWN9" s="9"/>
      <c r="QWO9" s="9"/>
      <c r="QWP9" s="9"/>
      <c r="QWQ9" s="9"/>
      <c r="QWR9" s="9"/>
      <c r="QWS9" s="9"/>
      <c r="QWT9" s="9"/>
      <c r="QWU9" s="9"/>
      <c r="QWV9" s="9"/>
      <c r="QWW9" s="9"/>
      <c r="QWX9" s="9"/>
      <c r="QWY9" s="9"/>
      <c r="QWZ9" s="9"/>
      <c r="QXA9" s="9"/>
      <c r="QXB9" s="9"/>
      <c r="QXC9" s="9"/>
      <c r="QXD9" s="9"/>
      <c r="QXE9" s="9"/>
      <c r="QXF9" s="9"/>
      <c r="QXG9" s="9"/>
      <c r="QXH9" s="9"/>
      <c r="QXI9" s="9"/>
      <c r="QXJ9" s="9"/>
      <c r="QXK9" s="9"/>
      <c r="QXL9" s="9"/>
      <c r="QXM9" s="9"/>
      <c r="QXN9" s="9"/>
      <c r="QXO9" s="9"/>
      <c r="QXP9" s="9"/>
      <c r="QXQ9" s="9"/>
      <c r="QXR9" s="9"/>
      <c r="QXS9" s="9"/>
      <c r="QXT9" s="9"/>
      <c r="QXU9" s="9"/>
      <c r="QXV9" s="9"/>
      <c r="QXW9" s="9"/>
      <c r="QXX9" s="9"/>
      <c r="QXY9" s="9"/>
      <c r="QXZ9" s="9"/>
      <c r="QYA9" s="9"/>
      <c r="QYB9" s="9"/>
      <c r="QYC9" s="9"/>
      <c r="QYD9" s="9"/>
      <c r="QYE9" s="9"/>
      <c r="QYF9" s="9"/>
      <c r="QYG9" s="9"/>
      <c r="QYH9" s="9"/>
      <c r="QYI9" s="9"/>
      <c r="QYJ9" s="9"/>
      <c r="QYK9" s="9"/>
      <c r="QYL9" s="9"/>
      <c r="QYM9" s="9"/>
      <c r="QYN9" s="9"/>
      <c r="QYO9" s="9"/>
      <c r="QYP9" s="9"/>
      <c r="QYQ9" s="9"/>
      <c r="QYR9" s="9"/>
      <c r="QYS9" s="9"/>
      <c r="QYT9" s="9"/>
      <c r="QYU9" s="9"/>
      <c r="QYV9" s="9"/>
      <c r="QYW9" s="9"/>
      <c r="QYX9" s="9"/>
      <c r="QYY9" s="9"/>
      <c r="QYZ9" s="9"/>
      <c r="QZA9" s="9"/>
      <c r="QZB9" s="9"/>
      <c r="QZC9" s="9"/>
      <c r="QZD9" s="9"/>
      <c r="QZE9" s="9"/>
      <c r="QZF9" s="9"/>
      <c r="QZG9" s="9"/>
      <c r="QZH9" s="9"/>
      <c r="QZI9" s="9"/>
      <c r="QZJ9" s="9"/>
      <c r="QZK9" s="9"/>
      <c r="QZL9" s="9"/>
      <c r="QZM9" s="9"/>
      <c r="QZN9" s="9"/>
      <c r="QZO9" s="9"/>
      <c r="QZP9" s="9"/>
      <c r="QZQ9" s="9"/>
      <c r="QZR9" s="9"/>
      <c r="QZS9" s="9"/>
      <c r="QZT9" s="9"/>
      <c r="QZU9" s="9"/>
      <c r="QZV9" s="9"/>
      <c r="QZW9" s="9"/>
      <c r="QZX9" s="9"/>
      <c r="QZY9" s="9"/>
      <c r="QZZ9" s="9"/>
      <c r="RAA9" s="9"/>
      <c r="RAB9" s="9"/>
      <c r="RAC9" s="9"/>
      <c r="RAD9" s="9"/>
      <c r="RAE9" s="9"/>
      <c r="RAF9" s="9"/>
      <c r="RAG9" s="9"/>
      <c r="RAH9" s="9"/>
      <c r="RAI9" s="9"/>
      <c r="RAJ9" s="9"/>
      <c r="RAK9" s="9"/>
      <c r="RAL9" s="9"/>
      <c r="RAM9" s="9"/>
      <c r="RAN9" s="9"/>
      <c r="RAO9" s="9"/>
      <c r="RAP9" s="9"/>
      <c r="RAQ9" s="9"/>
      <c r="RAR9" s="9"/>
      <c r="RAS9" s="9"/>
      <c r="RAT9" s="9"/>
      <c r="RAU9" s="9"/>
      <c r="RAV9" s="9"/>
      <c r="RAW9" s="9"/>
      <c r="RAX9" s="9"/>
      <c r="RAY9" s="9"/>
      <c r="RAZ9" s="9"/>
      <c r="RBA9" s="9"/>
      <c r="RBB9" s="9"/>
      <c r="RBC9" s="9"/>
      <c r="RBD9" s="9"/>
      <c r="RBE9" s="9"/>
      <c r="RBF9" s="9"/>
      <c r="RBG9" s="9"/>
      <c r="RBH9" s="9"/>
      <c r="RBI9" s="9"/>
      <c r="RBJ9" s="9"/>
      <c r="RBK9" s="9"/>
      <c r="RBL9" s="9"/>
      <c r="RBM9" s="9"/>
      <c r="RBN9" s="9"/>
      <c r="RBO9" s="9"/>
      <c r="RBP9" s="9"/>
      <c r="RBQ9" s="9"/>
      <c r="RBR9" s="9"/>
      <c r="RBS9" s="9"/>
      <c r="RBT9" s="9"/>
      <c r="RBU9" s="9"/>
      <c r="RBV9" s="9"/>
      <c r="RBW9" s="9"/>
      <c r="RBX9" s="9"/>
      <c r="RBY9" s="9"/>
      <c r="RBZ9" s="9"/>
      <c r="RCA9" s="9"/>
      <c r="RCB9" s="9"/>
      <c r="RCC9" s="9"/>
      <c r="RCD9" s="9"/>
      <c r="RCE9" s="9"/>
      <c r="RCF9" s="9"/>
      <c r="RCG9" s="9"/>
      <c r="RCH9" s="9"/>
      <c r="RCI9" s="9"/>
      <c r="RCJ9" s="9"/>
      <c r="RCK9" s="9"/>
      <c r="RCL9" s="9"/>
      <c r="RCM9" s="9"/>
      <c r="RCN9" s="9"/>
      <c r="RCO9" s="9"/>
      <c r="RCP9" s="9"/>
      <c r="RCQ9" s="9"/>
      <c r="RCR9" s="9"/>
      <c r="RCS9" s="9"/>
      <c r="RCT9" s="9"/>
      <c r="RCU9" s="9"/>
      <c r="RCV9" s="9"/>
      <c r="RCW9" s="9"/>
      <c r="RCX9" s="9"/>
      <c r="RCY9" s="9"/>
      <c r="RCZ9" s="9"/>
      <c r="RDA9" s="9"/>
      <c r="RDB9" s="9"/>
      <c r="RDC9" s="9"/>
      <c r="RDD9" s="9"/>
      <c r="RDE9" s="9"/>
      <c r="RDF9" s="9"/>
      <c r="RDG9" s="9"/>
      <c r="RDH9" s="9"/>
      <c r="RDI9" s="9"/>
      <c r="RDJ9" s="9"/>
      <c r="RDK9" s="9"/>
      <c r="RDL9" s="9"/>
      <c r="RDM9" s="9"/>
      <c r="RDN9" s="9"/>
      <c r="RDO9" s="9"/>
      <c r="RDP9" s="9"/>
      <c r="RDQ9" s="9"/>
      <c r="RDR9" s="9"/>
      <c r="RDS9" s="9"/>
      <c r="RDT9" s="9"/>
      <c r="RDU9" s="9"/>
      <c r="RDV9" s="9"/>
      <c r="RDW9" s="9"/>
      <c r="RDX9" s="9"/>
      <c r="RDY9" s="9"/>
      <c r="RDZ9" s="9"/>
      <c r="REA9" s="9"/>
      <c r="REB9" s="9"/>
      <c r="REC9" s="9"/>
      <c r="RED9" s="9"/>
      <c r="REE9" s="9"/>
      <c r="REF9" s="9"/>
      <c r="REG9" s="9"/>
      <c r="REH9" s="9"/>
      <c r="REI9" s="9"/>
      <c r="REJ9" s="9"/>
      <c r="REK9" s="9"/>
      <c r="REL9" s="9"/>
      <c r="REM9" s="9"/>
      <c r="REN9" s="9"/>
      <c r="REO9" s="9"/>
      <c r="REP9" s="9"/>
      <c r="REQ9" s="9"/>
      <c r="RER9" s="9"/>
      <c r="RES9" s="9"/>
      <c r="RET9" s="9"/>
      <c r="REU9" s="9"/>
      <c r="REV9" s="9"/>
      <c r="REW9" s="9"/>
      <c r="REX9" s="9"/>
      <c r="REY9" s="9"/>
      <c r="REZ9" s="9"/>
      <c r="RFA9" s="9"/>
      <c r="RFB9" s="9"/>
      <c r="RFC9" s="9"/>
      <c r="RFD9" s="9"/>
      <c r="RFE9" s="9"/>
      <c r="RFF9" s="9"/>
      <c r="RFG9" s="9"/>
      <c r="RFH9" s="9"/>
      <c r="RFI9" s="9"/>
      <c r="RFJ9" s="9"/>
      <c r="RFK9" s="9"/>
      <c r="RFL9" s="9"/>
      <c r="RFM9" s="9"/>
      <c r="RFN9" s="9"/>
      <c r="RFO9" s="9"/>
      <c r="RFP9" s="9"/>
      <c r="RFQ9" s="9"/>
      <c r="RFR9" s="9"/>
      <c r="RFS9" s="9"/>
      <c r="RFT9" s="9"/>
      <c r="RFU9" s="9"/>
      <c r="RFV9" s="9"/>
      <c r="RFW9" s="9"/>
      <c r="RFX9" s="9"/>
      <c r="RFY9" s="9"/>
      <c r="RFZ9" s="9"/>
      <c r="RGA9" s="9"/>
      <c r="RGB9" s="9"/>
      <c r="RGC9" s="9"/>
      <c r="RGD9" s="9"/>
      <c r="RGE9" s="9"/>
      <c r="RGF9" s="9"/>
      <c r="RGG9" s="9"/>
      <c r="RGH9" s="9"/>
      <c r="RGI9" s="9"/>
      <c r="RGJ9" s="9"/>
      <c r="RGK9" s="9"/>
      <c r="RGL9" s="9"/>
      <c r="RGM9" s="9"/>
      <c r="RGN9" s="9"/>
      <c r="RGO9" s="9"/>
      <c r="RGP9" s="9"/>
      <c r="RGQ9" s="9"/>
      <c r="RGR9" s="9"/>
      <c r="RGS9" s="9"/>
      <c r="RGT9" s="9"/>
      <c r="RGU9" s="9"/>
      <c r="RGV9" s="9"/>
      <c r="RGW9" s="9"/>
      <c r="RGX9" s="9"/>
      <c r="RGY9" s="9"/>
      <c r="RGZ9" s="9"/>
      <c r="RHA9" s="9"/>
      <c r="RHB9" s="9"/>
      <c r="RHC9" s="9"/>
      <c r="RHD9" s="9"/>
      <c r="RHE9" s="9"/>
      <c r="RHF9" s="9"/>
      <c r="RHG9" s="9"/>
      <c r="RHH9" s="9"/>
      <c r="RHI9" s="9"/>
      <c r="RHJ9" s="9"/>
      <c r="RHK9" s="9"/>
      <c r="RHL9" s="9"/>
      <c r="RHM9" s="9"/>
      <c r="RHN9" s="9"/>
      <c r="RHO9" s="9"/>
      <c r="RHP9" s="9"/>
      <c r="RHQ9" s="9"/>
      <c r="RHR9" s="9"/>
      <c r="RHS9" s="9"/>
      <c r="RHT9" s="9"/>
      <c r="RHU9" s="9"/>
      <c r="RHV9" s="9"/>
      <c r="RHW9" s="9"/>
      <c r="RHX9" s="9"/>
      <c r="RHY9" s="9"/>
      <c r="RHZ9" s="9"/>
      <c r="RIA9" s="9"/>
      <c r="RIB9" s="9"/>
      <c r="RIC9" s="9"/>
      <c r="RID9" s="9"/>
      <c r="RIE9" s="9"/>
      <c r="RIF9" s="9"/>
      <c r="RIG9" s="9"/>
      <c r="RIH9" s="9"/>
      <c r="RII9" s="9"/>
      <c r="RIJ9" s="9"/>
      <c r="RIK9" s="9"/>
      <c r="RIL9" s="9"/>
      <c r="RIM9" s="9"/>
      <c r="RIN9" s="9"/>
      <c r="RIO9" s="9"/>
      <c r="RIP9" s="9"/>
      <c r="RIQ9" s="9"/>
      <c r="RIR9" s="9"/>
      <c r="RIS9" s="9"/>
      <c r="RIT9" s="9"/>
      <c r="RIU9" s="9"/>
      <c r="RIV9" s="9"/>
      <c r="RIW9" s="9"/>
      <c r="RIX9" s="9"/>
      <c r="RIY9" s="9"/>
      <c r="RIZ9" s="9"/>
      <c r="RJA9" s="9"/>
      <c r="RJB9" s="9"/>
      <c r="RJC9" s="9"/>
      <c r="RJD9" s="9"/>
      <c r="RJE9" s="9"/>
      <c r="RJF9" s="9"/>
      <c r="RJG9" s="9"/>
      <c r="RJH9" s="9"/>
      <c r="RJI9" s="9"/>
      <c r="RJJ9" s="9"/>
      <c r="RJK9" s="9"/>
      <c r="RJL9" s="9"/>
      <c r="RJM9" s="9"/>
      <c r="RJN9" s="9"/>
      <c r="RJO9" s="9"/>
      <c r="RJP9" s="9"/>
      <c r="RJQ9" s="9"/>
      <c r="RJR9" s="9"/>
      <c r="RJS9" s="9"/>
      <c r="RJT9" s="9"/>
      <c r="RJU9" s="9"/>
      <c r="RJV9" s="9"/>
      <c r="RJW9" s="9"/>
      <c r="RJX9" s="9"/>
      <c r="RJY9" s="9"/>
      <c r="RJZ9" s="9"/>
      <c r="RKA9" s="9"/>
      <c r="RKB9" s="9"/>
      <c r="RKC9" s="9"/>
      <c r="RKD9" s="9"/>
      <c r="RKE9" s="9"/>
      <c r="RKF9" s="9"/>
      <c r="RKG9" s="9"/>
      <c r="RKH9" s="9"/>
      <c r="RKI9" s="9"/>
      <c r="RKJ9" s="9"/>
      <c r="RKK9" s="9"/>
      <c r="RKL9" s="9"/>
      <c r="RKM9" s="9"/>
      <c r="RKN9" s="9"/>
      <c r="RKO9" s="9"/>
      <c r="RKP9" s="9"/>
      <c r="RKQ9" s="9"/>
      <c r="RKR9" s="9"/>
      <c r="RKS9" s="9"/>
      <c r="RKT9" s="9"/>
      <c r="RKU9" s="9"/>
      <c r="RKV9" s="9"/>
      <c r="RKW9" s="9"/>
      <c r="RKX9" s="9"/>
      <c r="RKY9" s="9"/>
      <c r="RKZ9" s="9"/>
      <c r="RLA9" s="9"/>
      <c r="RLB9" s="9"/>
      <c r="RLC9" s="9"/>
      <c r="RLD9" s="9"/>
      <c r="RLE9" s="9"/>
      <c r="RLF9" s="9"/>
      <c r="RLG9" s="9"/>
      <c r="RLH9" s="9"/>
      <c r="RLI9" s="9"/>
      <c r="RLJ9" s="9"/>
      <c r="RLK9" s="9"/>
      <c r="RLL9" s="9"/>
      <c r="RLM9" s="9"/>
      <c r="RLN9" s="9"/>
      <c r="RLO9" s="9"/>
      <c r="RLP9" s="9"/>
      <c r="RLQ9" s="9"/>
      <c r="RLR9" s="9"/>
      <c r="RLS9" s="9"/>
      <c r="RLT9" s="9"/>
      <c r="RLU9" s="9"/>
      <c r="RLV9" s="9"/>
      <c r="RLW9" s="9"/>
      <c r="RLX9" s="9"/>
      <c r="RLY9" s="9"/>
      <c r="RLZ9" s="9"/>
      <c r="RMA9" s="9"/>
      <c r="RMB9" s="9"/>
      <c r="RMC9" s="9"/>
      <c r="RMD9" s="9"/>
      <c r="RME9" s="9"/>
      <c r="RMF9" s="9"/>
      <c r="RMG9" s="9"/>
      <c r="RMH9" s="9"/>
      <c r="RMI9" s="9"/>
      <c r="RMJ9" s="9"/>
      <c r="RMK9" s="9"/>
      <c r="RML9" s="9"/>
      <c r="RMM9" s="9"/>
      <c r="RMN9" s="9"/>
      <c r="RMO9" s="9"/>
      <c r="RMP9" s="9"/>
      <c r="RMQ9" s="9"/>
      <c r="RMR9" s="9"/>
      <c r="RMS9" s="9"/>
      <c r="RMT9" s="9"/>
      <c r="RMU9" s="9"/>
      <c r="RMV9" s="9"/>
      <c r="RMW9" s="9"/>
      <c r="RMX9" s="9"/>
      <c r="RMY9" s="9"/>
      <c r="RMZ9" s="9"/>
      <c r="RNA9" s="9"/>
      <c r="RNB9" s="9"/>
      <c r="RNC9" s="9"/>
      <c r="RND9" s="9"/>
      <c r="RNE9" s="9"/>
      <c r="RNF9" s="9"/>
      <c r="RNG9" s="9"/>
      <c r="RNH9" s="9"/>
      <c r="RNI9" s="9"/>
      <c r="RNJ9" s="9"/>
      <c r="RNK9" s="9"/>
      <c r="RNL9" s="9"/>
      <c r="RNM9" s="9"/>
      <c r="RNN9" s="9"/>
      <c r="RNO9" s="9"/>
      <c r="RNP9" s="9"/>
      <c r="RNQ9" s="9"/>
      <c r="RNR9" s="9"/>
      <c r="RNS9" s="9"/>
      <c r="RNT9" s="9"/>
      <c r="RNU9" s="9"/>
      <c r="RNV9" s="9"/>
      <c r="RNW9" s="9"/>
      <c r="RNX9" s="9"/>
      <c r="RNY9" s="9"/>
      <c r="RNZ9" s="9"/>
      <c r="ROA9" s="9"/>
      <c r="ROB9" s="9"/>
      <c r="ROC9" s="9"/>
      <c r="ROD9" s="9"/>
      <c r="ROE9" s="9"/>
      <c r="ROF9" s="9"/>
      <c r="ROG9" s="9"/>
      <c r="ROH9" s="9"/>
      <c r="ROI9" s="9"/>
      <c r="ROJ9" s="9"/>
      <c r="ROK9" s="9"/>
      <c r="ROL9" s="9"/>
      <c r="ROM9" s="9"/>
      <c r="RON9" s="9"/>
      <c r="ROO9" s="9"/>
      <c r="ROP9" s="9"/>
      <c r="ROQ9" s="9"/>
      <c r="ROR9" s="9"/>
      <c r="ROS9" s="9"/>
      <c r="ROT9" s="9"/>
      <c r="ROU9" s="9"/>
      <c r="ROV9" s="9"/>
      <c r="ROW9" s="9"/>
      <c r="ROX9" s="9"/>
      <c r="ROY9" s="9"/>
      <c r="ROZ9" s="9"/>
      <c r="RPA9" s="9"/>
      <c r="RPB9" s="9"/>
      <c r="RPC9" s="9"/>
      <c r="RPD9" s="9"/>
      <c r="RPE9" s="9"/>
      <c r="RPF9" s="9"/>
      <c r="RPG9" s="9"/>
      <c r="RPH9" s="9"/>
      <c r="RPI9" s="9"/>
      <c r="RPJ9" s="9"/>
      <c r="RPK9" s="9"/>
      <c r="RPL9" s="9"/>
      <c r="RPM9" s="9"/>
      <c r="RPN9" s="9"/>
      <c r="RPO9" s="9"/>
      <c r="RPP9" s="9"/>
      <c r="RPQ9" s="9"/>
      <c r="RPR9" s="9"/>
      <c r="RPS9" s="9"/>
      <c r="RPT9" s="9"/>
      <c r="RPU9" s="9"/>
      <c r="RPV9" s="9"/>
      <c r="RPW9" s="9"/>
      <c r="RPX9" s="9"/>
      <c r="RPY9" s="9"/>
      <c r="RPZ9" s="9"/>
      <c r="RQA9" s="9"/>
      <c r="RQB9" s="9"/>
      <c r="RQC9" s="9"/>
      <c r="RQD9" s="9"/>
      <c r="RQE9" s="9"/>
      <c r="RQF9" s="9"/>
      <c r="RQG9" s="9"/>
      <c r="RQH9" s="9"/>
      <c r="RQI9" s="9"/>
      <c r="RQJ9" s="9"/>
      <c r="RQK9" s="9"/>
      <c r="RQL9" s="9"/>
      <c r="RQM9" s="9"/>
      <c r="RQN9" s="9"/>
      <c r="RQO9" s="9"/>
      <c r="RQP9" s="9"/>
      <c r="RQQ9" s="9"/>
      <c r="RQR9" s="9"/>
      <c r="RQS9" s="9"/>
      <c r="RQT9" s="9"/>
      <c r="RQU9" s="9"/>
      <c r="RQV9" s="9"/>
      <c r="RQW9" s="9"/>
      <c r="RQX9" s="9"/>
      <c r="RQY9" s="9"/>
      <c r="RQZ9" s="9"/>
      <c r="RRA9" s="9"/>
      <c r="RRB9" s="9"/>
      <c r="RRC9" s="9"/>
      <c r="RRD9" s="9"/>
      <c r="RRE9" s="9"/>
      <c r="RRF9" s="9"/>
      <c r="RRG9" s="9"/>
      <c r="RRH9" s="9"/>
      <c r="RRI9" s="9"/>
      <c r="RRJ9" s="9"/>
      <c r="RRK9" s="9"/>
      <c r="RRL9" s="9"/>
      <c r="RRM9" s="9"/>
      <c r="RRN9" s="9"/>
      <c r="RRO9" s="9"/>
      <c r="RRP9" s="9"/>
      <c r="RRQ9" s="9"/>
      <c r="RRR9" s="9"/>
      <c r="RRS9" s="9"/>
      <c r="RRT9" s="9"/>
      <c r="RRU9" s="9"/>
      <c r="RRV9" s="9"/>
      <c r="RRW9" s="9"/>
      <c r="RRX9" s="9"/>
      <c r="RRY9" s="9"/>
      <c r="RRZ9" s="9"/>
      <c r="RSA9" s="9"/>
      <c r="RSB9" s="9"/>
      <c r="RSC9" s="9"/>
      <c r="RSD9" s="9"/>
      <c r="RSE9" s="9"/>
      <c r="RSF9" s="9"/>
      <c r="RSG9" s="9"/>
      <c r="RSH9" s="9"/>
      <c r="RSI9" s="9"/>
      <c r="RSJ9" s="9"/>
      <c r="RSK9" s="9"/>
      <c r="RSL9" s="9"/>
      <c r="RSM9" s="9"/>
      <c r="RSN9" s="9"/>
      <c r="RSO9" s="9"/>
      <c r="RSP9" s="9"/>
      <c r="RSQ9" s="9"/>
      <c r="RSR9" s="9"/>
      <c r="RSS9" s="9"/>
      <c r="RST9" s="9"/>
      <c r="RSU9" s="9"/>
      <c r="RSV9" s="9"/>
      <c r="RSW9" s="9"/>
      <c r="RSX9" s="9"/>
      <c r="RSY9" s="9"/>
      <c r="RSZ9" s="9"/>
      <c r="RTA9" s="9"/>
      <c r="RTB9" s="9"/>
      <c r="RTC9" s="9"/>
      <c r="RTD9" s="9"/>
      <c r="RTE9" s="9"/>
      <c r="RTF9" s="9"/>
      <c r="RTG9" s="9"/>
      <c r="RTH9" s="9"/>
      <c r="RTI9" s="9"/>
      <c r="RTJ9" s="9"/>
      <c r="RTK9" s="9"/>
      <c r="RTL9" s="9"/>
      <c r="RTM9" s="9"/>
      <c r="RTN9" s="9"/>
      <c r="RTO9" s="9"/>
      <c r="RTP9" s="9"/>
      <c r="RTQ9" s="9"/>
      <c r="RTR9" s="9"/>
      <c r="RTS9" s="9"/>
      <c r="RTT9" s="9"/>
      <c r="RTU9" s="9"/>
      <c r="RTV9" s="9"/>
      <c r="RTW9" s="9"/>
      <c r="RTX9" s="9"/>
      <c r="RTY9" s="9"/>
      <c r="RTZ9" s="9"/>
      <c r="RUA9" s="9"/>
      <c r="RUB9" s="9"/>
      <c r="RUC9" s="9"/>
      <c r="RUD9" s="9"/>
      <c r="RUE9" s="9"/>
      <c r="RUF9" s="9"/>
      <c r="RUG9" s="9"/>
      <c r="RUH9" s="9"/>
      <c r="RUI9" s="9"/>
      <c r="RUJ9" s="9"/>
      <c r="RUK9" s="9"/>
      <c r="RUL9" s="9"/>
      <c r="RUM9" s="9"/>
      <c r="RUN9" s="9"/>
      <c r="RUO9" s="9"/>
      <c r="RUP9" s="9"/>
      <c r="RUQ9" s="9"/>
      <c r="RUR9" s="9"/>
      <c r="RUS9" s="9"/>
      <c r="RUT9" s="9"/>
      <c r="RUU9" s="9"/>
      <c r="RUV9" s="9"/>
      <c r="RUW9" s="9"/>
      <c r="RUX9" s="9"/>
      <c r="RUY9" s="9"/>
      <c r="RUZ9" s="9"/>
      <c r="RVA9" s="9"/>
      <c r="RVB9" s="9"/>
      <c r="RVC9" s="9"/>
      <c r="RVD9" s="9"/>
      <c r="RVE9" s="9"/>
      <c r="RVF9" s="9"/>
      <c r="RVG9" s="9"/>
      <c r="RVH9" s="9"/>
      <c r="RVI9" s="9"/>
      <c r="RVJ9" s="9"/>
      <c r="RVK9" s="9"/>
      <c r="RVL9" s="9"/>
      <c r="RVM9" s="9"/>
      <c r="RVN9" s="9"/>
      <c r="RVO9" s="9"/>
      <c r="RVP9" s="9"/>
      <c r="RVQ9" s="9"/>
      <c r="RVR9" s="9"/>
      <c r="RVS9" s="9"/>
      <c r="RVT9" s="9"/>
      <c r="RVU9" s="9"/>
      <c r="RVV9" s="9"/>
      <c r="RVW9" s="9"/>
      <c r="RVX9" s="9"/>
      <c r="RVY9" s="9"/>
      <c r="RVZ9" s="9"/>
      <c r="RWA9" s="9"/>
      <c r="RWB9" s="9"/>
      <c r="RWC9" s="9"/>
      <c r="RWD9" s="9"/>
      <c r="RWE9" s="9"/>
      <c r="RWF9" s="9"/>
      <c r="RWG9" s="9"/>
      <c r="RWH9" s="9"/>
      <c r="RWI9" s="9"/>
      <c r="RWJ9" s="9"/>
      <c r="RWK9" s="9"/>
      <c r="RWL9" s="9"/>
      <c r="RWM9" s="9"/>
      <c r="RWN9" s="9"/>
      <c r="RWO9" s="9"/>
      <c r="RWP9" s="9"/>
      <c r="RWQ9" s="9"/>
      <c r="RWR9" s="9"/>
      <c r="RWS9" s="9"/>
      <c r="RWT9" s="9"/>
      <c r="RWU9" s="9"/>
      <c r="RWV9" s="9"/>
      <c r="RWW9" s="9"/>
      <c r="RWX9" s="9"/>
      <c r="RWY9" s="9"/>
      <c r="RWZ9" s="9"/>
      <c r="RXA9" s="9"/>
      <c r="RXB9" s="9"/>
      <c r="RXC9" s="9"/>
      <c r="RXD9" s="9"/>
      <c r="RXE9" s="9"/>
      <c r="RXF9" s="9"/>
      <c r="RXG9" s="9"/>
      <c r="RXH9" s="9"/>
      <c r="RXI9" s="9"/>
      <c r="RXJ9" s="9"/>
      <c r="RXK9" s="9"/>
      <c r="RXL9" s="9"/>
      <c r="RXM9" s="9"/>
      <c r="RXN9" s="9"/>
      <c r="RXO9" s="9"/>
      <c r="RXP9" s="9"/>
      <c r="RXQ9" s="9"/>
      <c r="RXR9" s="9"/>
      <c r="RXS9" s="9"/>
      <c r="RXT9" s="9"/>
      <c r="RXU9" s="9"/>
      <c r="RXV9" s="9"/>
      <c r="RXW9" s="9"/>
      <c r="RXX9" s="9"/>
      <c r="RXY9" s="9"/>
      <c r="RXZ9" s="9"/>
      <c r="RYA9" s="9"/>
      <c r="RYB9" s="9"/>
      <c r="RYC9" s="9"/>
      <c r="RYD9" s="9"/>
      <c r="RYE9" s="9"/>
      <c r="RYF9" s="9"/>
      <c r="RYG9" s="9"/>
      <c r="RYH9" s="9"/>
      <c r="RYI9" s="9"/>
      <c r="RYJ9" s="9"/>
      <c r="RYK9" s="9"/>
      <c r="RYL9" s="9"/>
      <c r="RYM9" s="9"/>
      <c r="RYN9" s="9"/>
      <c r="RYO9" s="9"/>
      <c r="RYP9" s="9"/>
      <c r="RYQ9" s="9"/>
      <c r="RYR9" s="9"/>
      <c r="RYS9" s="9"/>
      <c r="RYT9" s="9"/>
      <c r="RYU9" s="9"/>
      <c r="RYV9" s="9"/>
      <c r="RYW9" s="9"/>
      <c r="RYX9" s="9"/>
      <c r="RYY9" s="9"/>
      <c r="RYZ9" s="9"/>
      <c r="RZA9" s="9"/>
      <c r="RZB9" s="9"/>
      <c r="RZC9" s="9"/>
      <c r="RZD9" s="9"/>
      <c r="RZE9" s="9"/>
      <c r="RZF9" s="9"/>
      <c r="RZG9" s="9"/>
      <c r="RZH9" s="9"/>
      <c r="RZI9" s="9"/>
      <c r="RZJ9" s="9"/>
      <c r="RZK9" s="9"/>
      <c r="RZL9" s="9"/>
      <c r="RZM9" s="9"/>
      <c r="RZN9" s="9"/>
      <c r="RZO9" s="9"/>
      <c r="RZP9" s="9"/>
      <c r="RZQ9" s="9"/>
      <c r="RZR9" s="9"/>
      <c r="RZS9" s="9"/>
      <c r="RZT9" s="9"/>
      <c r="RZU9" s="9"/>
      <c r="RZV9" s="9"/>
      <c r="RZW9" s="9"/>
      <c r="RZX9" s="9"/>
      <c r="RZY9" s="9"/>
      <c r="RZZ9" s="9"/>
      <c r="SAA9" s="9"/>
      <c r="SAB9" s="9"/>
      <c r="SAC9" s="9"/>
      <c r="SAD9" s="9"/>
      <c r="SAE9" s="9"/>
      <c r="SAF9" s="9"/>
      <c r="SAG9" s="9"/>
      <c r="SAH9" s="9"/>
      <c r="SAI9" s="9"/>
      <c r="SAJ9" s="9"/>
      <c r="SAK9" s="9"/>
      <c r="SAL9" s="9"/>
      <c r="SAM9" s="9"/>
      <c r="SAN9" s="9"/>
      <c r="SAO9" s="9"/>
      <c r="SAP9" s="9"/>
      <c r="SAQ9" s="9"/>
      <c r="SAR9" s="9"/>
      <c r="SAS9" s="9"/>
      <c r="SAT9" s="9"/>
      <c r="SAU9" s="9"/>
      <c r="SAV9" s="9"/>
      <c r="SAW9" s="9"/>
      <c r="SAX9" s="9"/>
      <c r="SAY9" s="9"/>
      <c r="SAZ9" s="9"/>
      <c r="SBA9" s="9"/>
      <c r="SBB9" s="9"/>
      <c r="SBC9" s="9"/>
      <c r="SBD9" s="9"/>
      <c r="SBE9" s="9"/>
      <c r="SBF9" s="9"/>
      <c r="SBG9" s="9"/>
      <c r="SBH9" s="9"/>
      <c r="SBI9" s="9"/>
      <c r="SBJ9" s="9"/>
      <c r="SBK9" s="9"/>
      <c r="SBL9" s="9"/>
      <c r="SBM9" s="9"/>
      <c r="SBN9" s="9"/>
      <c r="SBO9" s="9"/>
      <c r="SBP9" s="9"/>
      <c r="SBQ9" s="9"/>
      <c r="SBR9" s="9"/>
      <c r="SBS9" s="9"/>
      <c r="SBT9" s="9"/>
      <c r="SBU9" s="9"/>
      <c r="SBV9" s="9"/>
      <c r="SBW9" s="9"/>
      <c r="SBX9" s="9"/>
      <c r="SBY9" s="9"/>
      <c r="SBZ9" s="9"/>
      <c r="SCA9" s="9"/>
      <c r="SCB9" s="9"/>
      <c r="SCC9" s="9"/>
      <c r="SCD9" s="9"/>
      <c r="SCE9" s="9"/>
      <c r="SCF9" s="9"/>
      <c r="SCG9" s="9"/>
      <c r="SCH9" s="9"/>
      <c r="SCI9" s="9"/>
      <c r="SCJ9" s="9"/>
      <c r="SCK9" s="9"/>
      <c r="SCL9" s="9"/>
      <c r="SCM9" s="9"/>
      <c r="SCN9" s="9"/>
      <c r="SCO9" s="9"/>
      <c r="SCP9" s="9"/>
      <c r="SCQ9" s="9"/>
      <c r="SCR9" s="9"/>
      <c r="SCS9" s="9"/>
      <c r="SCT9" s="9"/>
      <c r="SCU9" s="9"/>
      <c r="SCV9" s="9"/>
      <c r="SCW9" s="9"/>
      <c r="SCX9" s="9"/>
      <c r="SCY9" s="9"/>
      <c r="SCZ9" s="9"/>
      <c r="SDA9" s="9"/>
      <c r="SDB9" s="9"/>
      <c r="SDC9" s="9"/>
      <c r="SDD9" s="9"/>
      <c r="SDE9" s="9"/>
      <c r="SDF9" s="9"/>
      <c r="SDG9" s="9"/>
      <c r="SDH9" s="9"/>
      <c r="SDI9" s="9"/>
      <c r="SDJ9" s="9"/>
      <c r="SDK9" s="9"/>
      <c r="SDL9" s="9"/>
      <c r="SDM9" s="9"/>
      <c r="SDN9" s="9"/>
      <c r="SDO9" s="9"/>
      <c r="SDP9" s="9"/>
      <c r="SDQ9" s="9"/>
      <c r="SDR9" s="9"/>
      <c r="SDS9" s="9"/>
      <c r="SDT9" s="9"/>
      <c r="SDU9" s="9"/>
      <c r="SDV9" s="9"/>
      <c r="SDW9" s="9"/>
      <c r="SDX9" s="9"/>
      <c r="SDY9" s="9"/>
      <c r="SDZ9" s="9"/>
      <c r="SEA9" s="9"/>
      <c r="SEB9" s="9"/>
      <c r="SEC9" s="9"/>
      <c r="SED9" s="9"/>
      <c r="SEE9" s="9"/>
      <c r="SEF9" s="9"/>
      <c r="SEG9" s="9"/>
      <c r="SEH9" s="9"/>
      <c r="SEI9" s="9"/>
      <c r="SEJ9" s="9"/>
      <c r="SEK9" s="9"/>
      <c r="SEL9" s="9"/>
      <c r="SEM9" s="9"/>
      <c r="SEN9" s="9"/>
      <c r="SEO9" s="9"/>
      <c r="SEP9" s="9"/>
      <c r="SEQ9" s="9"/>
      <c r="SER9" s="9"/>
      <c r="SES9" s="9"/>
      <c r="SET9" s="9"/>
      <c r="SEU9" s="9"/>
      <c r="SEV9" s="9"/>
      <c r="SEW9" s="9"/>
      <c r="SEX9" s="9"/>
      <c r="SEY9" s="9"/>
      <c r="SEZ9" s="9"/>
      <c r="SFA9" s="9"/>
      <c r="SFB9" s="9"/>
      <c r="SFC9" s="9"/>
      <c r="SFD9" s="9"/>
      <c r="SFE9" s="9"/>
      <c r="SFF9" s="9"/>
      <c r="SFG9" s="9"/>
      <c r="SFH9" s="9"/>
      <c r="SFI9" s="9"/>
      <c r="SFJ9" s="9"/>
      <c r="SFK9" s="9"/>
      <c r="SFL9" s="9"/>
      <c r="SFM9" s="9"/>
      <c r="SFN9" s="9"/>
      <c r="SFO9" s="9"/>
      <c r="SFP9" s="9"/>
      <c r="SFQ9" s="9"/>
      <c r="SFR9" s="9"/>
      <c r="SFS9" s="9"/>
      <c r="SFT9" s="9"/>
      <c r="SFU9" s="9"/>
      <c r="SFV9" s="9"/>
      <c r="SFW9" s="9"/>
      <c r="SFX9" s="9"/>
      <c r="SFY9" s="9"/>
      <c r="SFZ9" s="9"/>
      <c r="SGA9" s="9"/>
      <c r="SGB9" s="9"/>
      <c r="SGC9" s="9"/>
      <c r="SGD9" s="9"/>
      <c r="SGE9" s="9"/>
      <c r="SGF9" s="9"/>
      <c r="SGG9" s="9"/>
      <c r="SGH9" s="9"/>
      <c r="SGI9" s="9"/>
      <c r="SGJ9" s="9"/>
      <c r="SGK9" s="9"/>
      <c r="SGL9" s="9"/>
      <c r="SGM9" s="9"/>
      <c r="SGN9" s="9"/>
      <c r="SGO9" s="9"/>
      <c r="SGP9" s="9"/>
      <c r="SGQ9" s="9"/>
      <c r="SGR9" s="9"/>
      <c r="SGS9" s="9"/>
      <c r="SGT9" s="9"/>
      <c r="SGU9" s="9"/>
      <c r="SGV9" s="9"/>
      <c r="SGW9" s="9"/>
      <c r="SGX9" s="9"/>
      <c r="SGY9" s="9"/>
      <c r="SGZ9" s="9"/>
      <c r="SHA9" s="9"/>
      <c r="SHB9" s="9"/>
      <c r="SHC9" s="9"/>
      <c r="SHD9" s="9"/>
      <c r="SHE9" s="9"/>
      <c r="SHF9" s="9"/>
      <c r="SHG9" s="9"/>
      <c r="SHH9" s="9"/>
      <c r="SHI9" s="9"/>
      <c r="SHJ9" s="9"/>
      <c r="SHK9" s="9"/>
      <c r="SHL9" s="9"/>
      <c r="SHM9" s="9"/>
      <c r="SHN9" s="9"/>
      <c r="SHO9" s="9"/>
      <c r="SHP9" s="9"/>
      <c r="SHQ9" s="9"/>
      <c r="SHR9" s="9"/>
      <c r="SHS9" s="9"/>
      <c r="SHT9" s="9"/>
      <c r="SHU9" s="9"/>
      <c r="SHV9" s="9"/>
      <c r="SHW9" s="9"/>
      <c r="SHX9" s="9"/>
      <c r="SHY9" s="9"/>
      <c r="SHZ9" s="9"/>
      <c r="SIA9" s="9"/>
      <c r="SIB9" s="9"/>
      <c r="SIC9" s="9"/>
      <c r="SID9" s="9"/>
      <c r="SIE9" s="9"/>
      <c r="SIF9" s="9"/>
      <c r="SIG9" s="9"/>
      <c r="SIH9" s="9"/>
      <c r="SII9" s="9"/>
      <c r="SIJ9" s="9"/>
      <c r="SIK9" s="9"/>
      <c r="SIL9" s="9"/>
      <c r="SIM9" s="9"/>
      <c r="SIN9" s="9"/>
      <c r="SIO9" s="9"/>
      <c r="SIP9" s="9"/>
      <c r="SIQ9" s="9"/>
      <c r="SIR9" s="9"/>
      <c r="SIS9" s="9"/>
      <c r="SIT9" s="9"/>
      <c r="SIU9" s="9"/>
      <c r="SIV9" s="9"/>
      <c r="SIW9" s="9"/>
      <c r="SIX9" s="9"/>
      <c r="SIY9" s="9"/>
      <c r="SIZ9" s="9"/>
      <c r="SJA9" s="9"/>
      <c r="SJB9" s="9"/>
      <c r="SJC9" s="9"/>
      <c r="SJD9" s="9"/>
      <c r="SJE9" s="9"/>
      <c r="SJF9" s="9"/>
      <c r="SJG9" s="9"/>
      <c r="SJH9" s="9"/>
      <c r="SJI9" s="9"/>
      <c r="SJJ9" s="9"/>
      <c r="SJK9" s="9"/>
      <c r="SJL9" s="9"/>
      <c r="SJM9" s="9"/>
      <c r="SJN9" s="9"/>
      <c r="SJO9" s="9"/>
      <c r="SJP9" s="9"/>
      <c r="SJQ9" s="9"/>
      <c r="SJR9" s="9"/>
      <c r="SJS9" s="9"/>
      <c r="SJT9" s="9"/>
      <c r="SJU9" s="9"/>
      <c r="SJV9" s="9"/>
      <c r="SJW9" s="9"/>
      <c r="SJX9" s="9"/>
      <c r="SJY9" s="9"/>
      <c r="SJZ9" s="9"/>
      <c r="SKA9" s="9"/>
      <c r="SKB9" s="9"/>
      <c r="SKC9" s="9"/>
      <c r="SKD9" s="9"/>
      <c r="SKE9" s="9"/>
      <c r="SKF9" s="9"/>
      <c r="SKG9" s="9"/>
      <c r="SKH9" s="9"/>
      <c r="SKI9" s="9"/>
      <c r="SKJ9" s="9"/>
      <c r="SKK9" s="9"/>
      <c r="SKL9" s="9"/>
      <c r="SKM9" s="9"/>
      <c r="SKN9" s="9"/>
      <c r="SKO9" s="9"/>
      <c r="SKP9" s="9"/>
      <c r="SKQ9" s="9"/>
      <c r="SKR9" s="9"/>
      <c r="SKS9" s="9"/>
      <c r="SKT9" s="9"/>
      <c r="SKU9" s="9"/>
      <c r="SKV9" s="9"/>
      <c r="SKW9" s="9"/>
      <c r="SKX9" s="9"/>
      <c r="SKY9" s="9"/>
      <c r="SKZ9" s="9"/>
      <c r="SLA9" s="9"/>
      <c r="SLB9" s="9"/>
      <c r="SLC9" s="9"/>
      <c r="SLD9" s="9"/>
      <c r="SLE9" s="9"/>
      <c r="SLF9" s="9"/>
      <c r="SLG9" s="9"/>
      <c r="SLH9" s="9"/>
      <c r="SLI9" s="9"/>
      <c r="SLJ9" s="9"/>
      <c r="SLK9" s="9"/>
      <c r="SLL9" s="9"/>
      <c r="SLM9" s="9"/>
      <c r="SLN9" s="9"/>
      <c r="SLO9" s="9"/>
      <c r="SLP9" s="9"/>
      <c r="SLQ9" s="9"/>
      <c r="SLR9" s="9"/>
      <c r="SLS9" s="9"/>
      <c r="SLT9" s="9"/>
      <c r="SLU9" s="9"/>
      <c r="SLV9" s="9"/>
      <c r="SLW9" s="9"/>
      <c r="SLX9" s="9"/>
      <c r="SLY9" s="9"/>
      <c r="SLZ9" s="9"/>
      <c r="SMA9" s="9"/>
      <c r="SMB9" s="9"/>
      <c r="SMC9" s="9"/>
      <c r="SMD9" s="9"/>
      <c r="SME9" s="9"/>
      <c r="SMF9" s="9"/>
      <c r="SMG9" s="9"/>
      <c r="SMH9" s="9"/>
      <c r="SMI9" s="9"/>
      <c r="SMJ9" s="9"/>
      <c r="SMK9" s="9"/>
      <c r="SML9" s="9"/>
      <c r="SMM9" s="9"/>
      <c r="SMN9" s="9"/>
      <c r="SMO9" s="9"/>
      <c r="SMP9" s="9"/>
      <c r="SMQ9" s="9"/>
      <c r="SMR9" s="9"/>
      <c r="SMS9" s="9"/>
      <c r="SMT9" s="9"/>
      <c r="SMU9" s="9"/>
      <c r="SMV9" s="9"/>
      <c r="SMW9" s="9"/>
      <c r="SMX9" s="9"/>
      <c r="SMY9" s="9"/>
      <c r="SMZ9" s="9"/>
      <c r="SNA9" s="9"/>
      <c r="SNB9" s="9"/>
      <c r="SNC9" s="9"/>
      <c r="SND9" s="9"/>
      <c r="SNE9" s="9"/>
      <c r="SNF9" s="9"/>
      <c r="SNG9" s="9"/>
      <c r="SNH9" s="9"/>
      <c r="SNI9" s="9"/>
      <c r="SNJ9" s="9"/>
      <c r="SNK9" s="9"/>
      <c r="SNL9" s="9"/>
      <c r="SNM9" s="9"/>
      <c r="SNN9" s="9"/>
      <c r="SNO9" s="9"/>
      <c r="SNP9" s="9"/>
      <c r="SNQ9" s="9"/>
      <c r="SNR9" s="9"/>
      <c r="SNS9" s="9"/>
      <c r="SNT9" s="9"/>
      <c r="SNU9" s="9"/>
      <c r="SNV9" s="9"/>
      <c r="SNW9" s="9"/>
      <c r="SNX9" s="9"/>
      <c r="SNY9" s="9"/>
      <c r="SNZ9" s="9"/>
      <c r="SOA9" s="9"/>
      <c r="SOB9" s="9"/>
      <c r="SOC9" s="9"/>
      <c r="SOD9" s="9"/>
      <c r="SOE9" s="9"/>
      <c r="SOF9" s="9"/>
      <c r="SOG9" s="9"/>
      <c r="SOH9" s="9"/>
      <c r="SOI9" s="9"/>
      <c r="SOJ9" s="9"/>
      <c r="SOK9" s="9"/>
      <c r="SOL9" s="9"/>
      <c r="SOM9" s="9"/>
      <c r="SON9" s="9"/>
      <c r="SOO9" s="9"/>
      <c r="SOP9" s="9"/>
      <c r="SOQ9" s="9"/>
      <c r="SOR9" s="9"/>
      <c r="SOS9" s="9"/>
      <c r="SOT9" s="9"/>
      <c r="SOU9" s="9"/>
      <c r="SOV9" s="9"/>
      <c r="SOW9" s="9"/>
      <c r="SOX9" s="9"/>
      <c r="SOY9" s="9"/>
      <c r="SOZ9" s="9"/>
      <c r="SPA9" s="9"/>
      <c r="SPB9" s="9"/>
      <c r="SPC9" s="9"/>
      <c r="SPD9" s="9"/>
      <c r="SPE9" s="9"/>
      <c r="SPF9" s="9"/>
      <c r="SPG9" s="9"/>
      <c r="SPH9" s="9"/>
      <c r="SPI9" s="9"/>
      <c r="SPJ9" s="9"/>
      <c r="SPK9" s="9"/>
      <c r="SPL9" s="9"/>
      <c r="SPM9" s="9"/>
      <c r="SPN9" s="9"/>
      <c r="SPO9" s="9"/>
      <c r="SPP9" s="9"/>
      <c r="SPQ9" s="9"/>
      <c r="SPR9" s="9"/>
      <c r="SPS9" s="9"/>
      <c r="SPT9" s="9"/>
      <c r="SPU9" s="9"/>
      <c r="SPV9" s="9"/>
      <c r="SPW9" s="9"/>
      <c r="SPX9" s="9"/>
      <c r="SPY9" s="9"/>
      <c r="SPZ9" s="9"/>
      <c r="SQA9" s="9"/>
      <c r="SQB9" s="9"/>
      <c r="SQC9" s="9"/>
      <c r="SQD9" s="9"/>
      <c r="SQE9" s="9"/>
      <c r="SQF9" s="9"/>
      <c r="SQG9" s="9"/>
      <c r="SQH9" s="9"/>
      <c r="SQI9" s="9"/>
      <c r="SQJ9" s="9"/>
      <c r="SQK9" s="9"/>
      <c r="SQL9" s="9"/>
      <c r="SQM9" s="9"/>
      <c r="SQN9" s="9"/>
      <c r="SQO9" s="9"/>
      <c r="SQP9" s="9"/>
      <c r="SQQ9" s="9"/>
      <c r="SQR9" s="9"/>
      <c r="SQS9" s="9"/>
      <c r="SQT9" s="9"/>
      <c r="SQU9" s="9"/>
      <c r="SQV9" s="9"/>
      <c r="SQW9" s="9"/>
      <c r="SQX9" s="9"/>
      <c r="SQY9" s="9"/>
      <c r="SQZ9" s="9"/>
      <c r="SRA9" s="9"/>
      <c r="SRB9" s="9"/>
      <c r="SRC9" s="9"/>
      <c r="SRD9" s="9"/>
      <c r="SRE9" s="9"/>
      <c r="SRF9" s="9"/>
      <c r="SRG9" s="9"/>
      <c r="SRH9" s="9"/>
      <c r="SRI9" s="9"/>
      <c r="SRJ9" s="9"/>
      <c r="SRK9" s="9"/>
      <c r="SRL9" s="9"/>
      <c r="SRM9" s="9"/>
      <c r="SRN9" s="9"/>
      <c r="SRO9" s="9"/>
      <c r="SRP9" s="9"/>
      <c r="SRQ9" s="9"/>
      <c r="SRR9" s="9"/>
      <c r="SRS9" s="9"/>
      <c r="SRT9" s="9"/>
      <c r="SRU9" s="9"/>
      <c r="SRV9" s="9"/>
      <c r="SRW9" s="9"/>
      <c r="SRX9" s="9"/>
      <c r="SRY9" s="9"/>
      <c r="SRZ9" s="9"/>
      <c r="SSA9" s="9"/>
      <c r="SSB9" s="9"/>
      <c r="SSC9" s="9"/>
      <c r="SSD9" s="9"/>
      <c r="SSE9" s="9"/>
      <c r="SSF9" s="9"/>
      <c r="SSG9" s="9"/>
      <c r="SSH9" s="9"/>
      <c r="SSI9" s="9"/>
      <c r="SSJ9" s="9"/>
      <c r="SSK9" s="9"/>
      <c r="SSL9" s="9"/>
      <c r="SSM9" s="9"/>
      <c r="SSN9" s="9"/>
      <c r="SSO9" s="9"/>
      <c r="SSP9" s="9"/>
      <c r="SSQ9" s="9"/>
      <c r="SSR9" s="9"/>
      <c r="SSS9" s="9"/>
      <c r="SST9" s="9"/>
      <c r="SSU9" s="9"/>
      <c r="SSV9" s="9"/>
      <c r="SSW9" s="9"/>
      <c r="SSX9" s="9"/>
      <c r="SSY9" s="9"/>
      <c r="SSZ9" s="9"/>
      <c r="STA9" s="9"/>
      <c r="STB9" s="9"/>
      <c r="STC9" s="9"/>
      <c r="STD9" s="9"/>
      <c r="STE9" s="9"/>
      <c r="STF9" s="9"/>
      <c r="STG9" s="9"/>
      <c r="STH9" s="9"/>
      <c r="STI9" s="9"/>
      <c r="STJ9" s="9"/>
      <c r="STK9" s="9"/>
      <c r="STL9" s="9"/>
      <c r="STM9" s="9"/>
      <c r="STN9" s="9"/>
      <c r="STO9" s="9"/>
      <c r="STP9" s="9"/>
      <c r="STQ9" s="9"/>
      <c r="STR9" s="9"/>
      <c r="STS9" s="9"/>
      <c r="STT9" s="9"/>
      <c r="STU9" s="9"/>
      <c r="STV9" s="9"/>
      <c r="STW9" s="9"/>
      <c r="STX9" s="9"/>
      <c r="STY9" s="9"/>
      <c r="STZ9" s="9"/>
      <c r="SUA9" s="9"/>
      <c r="SUB9" s="9"/>
      <c r="SUC9" s="9"/>
      <c r="SUD9" s="9"/>
      <c r="SUE9" s="9"/>
      <c r="SUF9" s="9"/>
      <c r="SUG9" s="9"/>
      <c r="SUH9" s="9"/>
      <c r="SUI9" s="9"/>
      <c r="SUJ9" s="9"/>
      <c r="SUK9" s="9"/>
      <c r="SUL9" s="9"/>
      <c r="SUM9" s="9"/>
      <c r="SUN9" s="9"/>
      <c r="SUO9" s="9"/>
      <c r="SUP9" s="9"/>
      <c r="SUQ9" s="9"/>
      <c r="SUR9" s="9"/>
      <c r="SUS9" s="9"/>
      <c r="SUT9" s="9"/>
      <c r="SUU9" s="9"/>
      <c r="SUV9" s="9"/>
      <c r="SUW9" s="9"/>
      <c r="SUX9" s="9"/>
      <c r="SUY9" s="9"/>
      <c r="SUZ9" s="9"/>
      <c r="SVA9" s="9"/>
      <c r="SVB9" s="9"/>
      <c r="SVC9" s="9"/>
      <c r="SVD9" s="9"/>
      <c r="SVE9" s="9"/>
      <c r="SVF9" s="9"/>
      <c r="SVG9" s="9"/>
      <c r="SVH9" s="9"/>
      <c r="SVI9" s="9"/>
      <c r="SVJ9" s="9"/>
      <c r="SVK9" s="9"/>
      <c r="SVL9" s="9"/>
      <c r="SVM9" s="9"/>
      <c r="SVN9" s="9"/>
      <c r="SVO9" s="9"/>
      <c r="SVP9" s="9"/>
      <c r="SVQ9" s="9"/>
      <c r="SVR9" s="9"/>
      <c r="SVS9" s="9"/>
      <c r="SVT9" s="9"/>
      <c r="SVU9" s="9"/>
      <c r="SVV9" s="9"/>
      <c r="SVW9" s="9"/>
      <c r="SVX9" s="9"/>
      <c r="SVY9" s="9"/>
      <c r="SVZ9" s="9"/>
      <c r="SWA9" s="9"/>
      <c r="SWB9" s="9"/>
      <c r="SWC9" s="9"/>
      <c r="SWD9" s="9"/>
      <c r="SWE9" s="9"/>
      <c r="SWF9" s="9"/>
      <c r="SWG9" s="9"/>
      <c r="SWH9" s="9"/>
      <c r="SWI9" s="9"/>
      <c r="SWJ9" s="9"/>
      <c r="SWK9" s="9"/>
      <c r="SWL9" s="9"/>
      <c r="SWM9" s="9"/>
      <c r="SWN9" s="9"/>
      <c r="SWO9" s="9"/>
      <c r="SWP9" s="9"/>
      <c r="SWQ9" s="9"/>
      <c r="SWR9" s="9"/>
      <c r="SWS9" s="9"/>
      <c r="SWT9" s="9"/>
      <c r="SWU9" s="9"/>
      <c r="SWV9" s="9"/>
      <c r="SWW9" s="9"/>
      <c r="SWX9" s="9"/>
      <c r="SWY9" s="9"/>
      <c r="SWZ9" s="9"/>
      <c r="SXA9" s="9"/>
      <c r="SXB9" s="9"/>
      <c r="SXC9" s="9"/>
      <c r="SXD9" s="9"/>
      <c r="SXE9" s="9"/>
      <c r="SXF9" s="9"/>
      <c r="SXG9" s="9"/>
      <c r="SXH9" s="9"/>
      <c r="SXI9" s="9"/>
      <c r="SXJ9" s="9"/>
      <c r="SXK9" s="9"/>
      <c r="SXL9" s="9"/>
      <c r="SXM9" s="9"/>
      <c r="SXN9" s="9"/>
      <c r="SXO9" s="9"/>
      <c r="SXP9" s="9"/>
      <c r="SXQ9" s="9"/>
      <c r="SXR9" s="9"/>
      <c r="SXS9" s="9"/>
      <c r="SXT9" s="9"/>
      <c r="SXU9" s="9"/>
      <c r="SXV9" s="9"/>
      <c r="SXW9" s="9"/>
      <c r="SXX9" s="9"/>
      <c r="SXY9" s="9"/>
      <c r="SXZ9" s="9"/>
      <c r="SYA9" s="9"/>
      <c r="SYB9" s="9"/>
      <c r="SYC9" s="9"/>
      <c r="SYD9" s="9"/>
      <c r="SYE9" s="9"/>
      <c r="SYF9" s="9"/>
      <c r="SYG9" s="9"/>
      <c r="SYH9" s="9"/>
      <c r="SYI9" s="9"/>
      <c r="SYJ9" s="9"/>
      <c r="SYK9" s="9"/>
      <c r="SYL9" s="9"/>
      <c r="SYM9" s="9"/>
      <c r="SYN9" s="9"/>
      <c r="SYO9" s="9"/>
      <c r="SYP9" s="9"/>
      <c r="SYQ9" s="9"/>
      <c r="SYR9" s="9"/>
      <c r="SYS9" s="9"/>
      <c r="SYT9" s="9"/>
      <c r="SYU9" s="9"/>
      <c r="SYV9" s="9"/>
      <c r="SYW9" s="9"/>
      <c r="SYX9" s="9"/>
      <c r="SYY9" s="9"/>
      <c r="SYZ9" s="9"/>
      <c r="SZA9" s="9"/>
      <c r="SZB9" s="9"/>
      <c r="SZC9" s="9"/>
      <c r="SZD9" s="9"/>
      <c r="SZE9" s="9"/>
      <c r="SZF9" s="9"/>
      <c r="SZG9" s="9"/>
      <c r="SZH9" s="9"/>
      <c r="SZI9" s="9"/>
      <c r="SZJ9" s="9"/>
      <c r="SZK9" s="9"/>
      <c r="SZL9" s="9"/>
      <c r="SZM9" s="9"/>
      <c r="SZN9" s="9"/>
      <c r="SZO9" s="9"/>
      <c r="SZP9" s="9"/>
      <c r="SZQ9" s="9"/>
      <c r="SZR9" s="9"/>
      <c r="SZS9" s="9"/>
      <c r="SZT9" s="9"/>
      <c r="SZU9" s="9"/>
      <c r="SZV9" s="9"/>
      <c r="SZW9" s="9"/>
      <c r="SZX9" s="9"/>
      <c r="SZY9" s="9"/>
      <c r="SZZ9" s="9"/>
      <c r="TAA9" s="9"/>
      <c r="TAB9" s="9"/>
      <c r="TAC9" s="9"/>
      <c r="TAD9" s="9"/>
      <c r="TAE9" s="9"/>
      <c r="TAF9" s="9"/>
      <c r="TAG9" s="9"/>
      <c r="TAH9" s="9"/>
      <c r="TAI9" s="9"/>
      <c r="TAJ9" s="9"/>
      <c r="TAK9" s="9"/>
      <c r="TAL9" s="9"/>
      <c r="TAM9" s="9"/>
      <c r="TAN9" s="9"/>
      <c r="TAO9" s="9"/>
      <c r="TAP9" s="9"/>
      <c r="TAQ9" s="9"/>
      <c r="TAR9" s="9"/>
      <c r="TAS9" s="9"/>
      <c r="TAT9" s="9"/>
      <c r="TAU9" s="9"/>
      <c r="TAV9" s="9"/>
      <c r="TAW9" s="9"/>
      <c r="TAX9" s="9"/>
      <c r="TAY9" s="9"/>
      <c r="TAZ9" s="9"/>
      <c r="TBA9" s="9"/>
      <c r="TBB9" s="9"/>
      <c r="TBC9" s="9"/>
      <c r="TBD9" s="9"/>
      <c r="TBE9" s="9"/>
      <c r="TBF9" s="9"/>
      <c r="TBG9" s="9"/>
      <c r="TBH9" s="9"/>
      <c r="TBI9" s="9"/>
      <c r="TBJ9" s="9"/>
      <c r="TBK9" s="9"/>
      <c r="TBL9" s="9"/>
      <c r="TBM9" s="9"/>
      <c r="TBN9" s="9"/>
      <c r="TBO9" s="9"/>
      <c r="TBP9" s="9"/>
      <c r="TBQ9" s="9"/>
      <c r="TBR9" s="9"/>
      <c r="TBS9" s="9"/>
      <c r="TBT9" s="9"/>
      <c r="TBU9" s="9"/>
      <c r="TBV9" s="9"/>
      <c r="TBW9" s="9"/>
      <c r="TBX9" s="9"/>
      <c r="TBY9" s="9"/>
      <c r="TBZ9" s="9"/>
      <c r="TCA9" s="9"/>
      <c r="TCB9" s="9"/>
      <c r="TCC9" s="9"/>
      <c r="TCD9" s="9"/>
      <c r="TCE9" s="9"/>
      <c r="TCF9" s="9"/>
      <c r="TCG9" s="9"/>
      <c r="TCH9" s="9"/>
      <c r="TCI9" s="9"/>
      <c r="TCJ9" s="9"/>
      <c r="TCK9" s="9"/>
      <c r="TCL9" s="9"/>
      <c r="TCM9" s="9"/>
      <c r="TCN9" s="9"/>
      <c r="TCO9" s="9"/>
      <c r="TCP9" s="9"/>
      <c r="TCQ9" s="9"/>
      <c r="TCR9" s="9"/>
      <c r="TCS9" s="9"/>
      <c r="TCT9" s="9"/>
      <c r="TCU9" s="9"/>
      <c r="TCV9" s="9"/>
      <c r="TCW9" s="9"/>
      <c r="TCX9" s="9"/>
      <c r="TCY9" s="9"/>
      <c r="TCZ9" s="9"/>
      <c r="TDA9" s="9"/>
      <c r="TDB9" s="9"/>
      <c r="TDC9" s="9"/>
      <c r="TDD9" s="9"/>
      <c r="TDE9" s="9"/>
      <c r="TDF9" s="9"/>
      <c r="TDG9" s="9"/>
      <c r="TDH9" s="9"/>
      <c r="TDI9" s="9"/>
      <c r="TDJ9" s="9"/>
      <c r="TDK9" s="9"/>
      <c r="TDL9" s="9"/>
      <c r="TDM9" s="9"/>
      <c r="TDN9" s="9"/>
      <c r="TDO9" s="9"/>
      <c r="TDP9" s="9"/>
      <c r="TDQ9" s="9"/>
      <c r="TDR9" s="9"/>
      <c r="TDS9" s="9"/>
      <c r="TDT9" s="9"/>
      <c r="TDU9" s="9"/>
      <c r="TDV9" s="9"/>
      <c r="TDW9" s="9"/>
      <c r="TDX9" s="9"/>
      <c r="TDY9" s="9"/>
      <c r="TDZ9" s="9"/>
      <c r="TEA9" s="9"/>
      <c r="TEB9" s="9"/>
      <c r="TEC9" s="9"/>
      <c r="TED9" s="9"/>
      <c r="TEE9" s="9"/>
      <c r="TEF9" s="9"/>
      <c r="TEG9" s="9"/>
      <c r="TEH9" s="9"/>
      <c r="TEI9" s="9"/>
      <c r="TEJ9" s="9"/>
      <c r="TEK9" s="9"/>
      <c r="TEL9" s="9"/>
      <c r="TEM9" s="9"/>
      <c r="TEN9" s="9"/>
      <c r="TEO9" s="9"/>
      <c r="TEP9" s="9"/>
      <c r="TEQ9" s="9"/>
      <c r="TER9" s="9"/>
      <c r="TES9" s="9"/>
      <c r="TET9" s="9"/>
      <c r="TEU9" s="9"/>
      <c r="TEV9" s="9"/>
      <c r="TEW9" s="9"/>
      <c r="TEX9" s="9"/>
      <c r="TEY9" s="9"/>
      <c r="TEZ9" s="9"/>
      <c r="TFA9" s="9"/>
      <c r="TFB9" s="9"/>
      <c r="TFC9" s="9"/>
      <c r="TFD9" s="9"/>
      <c r="TFE9" s="9"/>
      <c r="TFF9" s="9"/>
      <c r="TFG9" s="9"/>
      <c r="TFH9" s="9"/>
      <c r="TFI9" s="9"/>
      <c r="TFJ9" s="9"/>
      <c r="TFK9" s="9"/>
      <c r="TFL9" s="9"/>
      <c r="TFM9" s="9"/>
      <c r="TFN9" s="9"/>
      <c r="TFO9" s="9"/>
      <c r="TFP9" s="9"/>
      <c r="TFQ9" s="9"/>
      <c r="TFR9" s="9"/>
      <c r="TFS9" s="9"/>
      <c r="TFT9" s="9"/>
      <c r="TFU9" s="9"/>
      <c r="TFV9" s="9"/>
      <c r="TFW9" s="9"/>
      <c r="TFX9" s="9"/>
      <c r="TFY9" s="9"/>
      <c r="TFZ9" s="9"/>
      <c r="TGA9" s="9"/>
      <c r="TGB9" s="9"/>
      <c r="TGC9" s="9"/>
      <c r="TGD9" s="9"/>
      <c r="TGE9" s="9"/>
      <c r="TGF9" s="9"/>
      <c r="TGG9" s="9"/>
      <c r="TGH9" s="9"/>
      <c r="TGI9" s="9"/>
      <c r="TGJ9" s="9"/>
      <c r="TGK9" s="9"/>
      <c r="TGL9" s="9"/>
      <c r="TGM9" s="9"/>
      <c r="TGN9" s="9"/>
      <c r="TGO9" s="9"/>
      <c r="TGP9" s="9"/>
      <c r="TGQ9" s="9"/>
      <c r="TGR9" s="9"/>
      <c r="TGS9" s="9"/>
      <c r="TGT9" s="9"/>
      <c r="TGU9" s="9"/>
      <c r="TGV9" s="9"/>
      <c r="TGW9" s="9"/>
      <c r="TGX9" s="9"/>
      <c r="TGY9" s="9"/>
      <c r="TGZ9" s="9"/>
      <c r="THA9" s="9"/>
      <c r="THB9" s="9"/>
      <c r="THC9" s="9"/>
      <c r="THD9" s="9"/>
      <c r="THE9" s="9"/>
      <c r="THF9" s="9"/>
      <c r="THG9" s="9"/>
      <c r="THH9" s="9"/>
      <c r="THI9" s="9"/>
      <c r="THJ9" s="9"/>
      <c r="THK9" s="9"/>
      <c r="THL9" s="9"/>
      <c r="THM9" s="9"/>
      <c r="THN9" s="9"/>
      <c r="THO9" s="9"/>
      <c r="THP9" s="9"/>
      <c r="THQ9" s="9"/>
      <c r="THR9" s="9"/>
      <c r="THS9" s="9"/>
      <c r="THT9" s="9"/>
      <c r="THU9" s="9"/>
      <c r="THV9" s="9"/>
      <c r="THW9" s="9"/>
      <c r="THX9" s="9"/>
      <c r="THY9" s="9"/>
      <c r="THZ9" s="9"/>
      <c r="TIA9" s="9"/>
      <c r="TIB9" s="9"/>
      <c r="TIC9" s="9"/>
      <c r="TID9" s="9"/>
      <c r="TIE9" s="9"/>
      <c r="TIF9" s="9"/>
      <c r="TIG9" s="9"/>
      <c r="TIH9" s="9"/>
      <c r="TII9" s="9"/>
      <c r="TIJ9" s="9"/>
      <c r="TIK9" s="9"/>
      <c r="TIL9" s="9"/>
      <c r="TIM9" s="9"/>
      <c r="TIN9" s="9"/>
      <c r="TIO9" s="9"/>
      <c r="TIP9" s="9"/>
      <c r="TIQ9" s="9"/>
      <c r="TIR9" s="9"/>
      <c r="TIS9" s="9"/>
      <c r="TIT9" s="9"/>
      <c r="TIU9" s="9"/>
      <c r="TIV9" s="9"/>
      <c r="TIW9" s="9"/>
      <c r="TIX9" s="9"/>
      <c r="TIY9" s="9"/>
      <c r="TIZ9" s="9"/>
      <c r="TJA9" s="9"/>
      <c r="TJB9" s="9"/>
      <c r="TJC9" s="9"/>
      <c r="TJD9" s="9"/>
      <c r="TJE9" s="9"/>
      <c r="TJF9" s="9"/>
      <c r="TJG9" s="9"/>
      <c r="TJH9" s="9"/>
      <c r="TJI9" s="9"/>
      <c r="TJJ9" s="9"/>
      <c r="TJK9" s="9"/>
      <c r="TJL9" s="9"/>
      <c r="TJM9" s="9"/>
      <c r="TJN9" s="9"/>
      <c r="TJO9" s="9"/>
      <c r="TJP9" s="9"/>
      <c r="TJQ9" s="9"/>
      <c r="TJR9" s="9"/>
      <c r="TJS9" s="9"/>
      <c r="TJT9" s="9"/>
      <c r="TJU9" s="9"/>
      <c r="TJV9" s="9"/>
      <c r="TJW9" s="9"/>
      <c r="TJX9" s="9"/>
      <c r="TJY9" s="9"/>
      <c r="TJZ9" s="9"/>
      <c r="TKA9" s="9"/>
      <c r="TKB9" s="9"/>
      <c r="TKC9" s="9"/>
      <c r="TKD9" s="9"/>
      <c r="TKE9" s="9"/>
      <c r="TKF9" s="9"/>
      <c r="TKG9" s="9"/>
      <c r="TKH9" s="9"/>
      <c r="TKI9" s="9"/>
      <c r="TKJ9" s="9"/>
      <c r="TKK9" s="9"/>
      <c r="TKL9" s="9"/>
      <c r="TKM9" s="9"/>
      <c r="TKN9" s="9"/>
      <c r="TKO9" s="9"/>
      <c r="TKP9" s="9"/>
      <c r="TKQ9" s="9"/>
      <c r="TKR9" s="9"/>
      <c r="TKS9" s="9"/>
      <c r="TKT9" s="9"/>
      <c r="TKU9" s="9"/>
      <c r="TKV9" s="9"/>
      <c r="TKW9" s="9"/>
      <c r="TKX9" s="9"/>
      <c r="TKY9" s="9"/>
      <c r="TKZ9" s="9"/>
      <c r="TLA9" s="9"/>
      <c r="TLB9" s="9"/>
      <c r="TLC9" s="9"/>
      <c r="TLD9" s="9"/>
      <c r="TLE9" s="9"/>
      <c r="TLF9" s="9"/>
      <c r="TLG9" s="9"/>
      <c r="TLH9" s="9"/>
      <c r="TLI9" s="9"/>
      <c r="TLJ9" s="9"/>
      <c r="TLK9" s="9"/>
      <c r="TLL9" s="9"/>
      <c r="TLM9" s="9"/>
      <c r="TLN9" s="9"/>
      <c r="TLO9" s="9"/>
      <c r="TLP9" s="9"/>
      <c r="TLQ9" s="9"/>
      <c r="TLR9" s="9"/>
      <c r="TLS9" s="9"/>
      <c r="TLT9" s="9"/>
      <c r="TLU9" s="9"/>
      <c r="TLV9" s="9"/>
      <c r="TLW9" s="9"/>
      <c r="TLX9" s="9"/>
      <c r="TLY9" s="9"/>
      <c r="TLZ9" s="9"/>
      <c r="TMA9" s="9"/>
      <c r="TMB9" s="9"/>
      <c r="TMC9" s="9"/>
      <c r="TMD9" s="9"/>
      <c r="TME9" s="9"/>
      <c r="TMF9" s="9"/>
      <c r="TMG9" s="9"/>
      <c r="TMH9" s="9"/>
      <c r="TMI9" s="9"/>
      <c r="TMJ9" s="9"/>
      <c r="TMK9" s="9"/>
      <c r="TML9" s="9"/>
      <c r="TMM9" s="9"/>
      <c r="TMN9" s="9"/>
      <c r="TMO9" s="9"/>
      <c r="TMP9" s="9"/>
      <c r="TMQ9" s="9"/>
      <c r="TMR9" s="9"/>
      <c r="TMS9" s="9"/>
      <c r="TMT9" s="9"/>
      <c r="TMU9" s="9"/>
      <c r="TMV9" s="9"/>
      <c r="TMW9" s="9"/>
      <c r="TMX9" s="9"/>
      <c r="TMY9" s="9"/>
      <c r="TMZ9" s="9"/>
      <c r="TNA9" s="9"/>
      <c r="TNB9" s="9"/>
      <c r="TNC9" s="9"/>
      <c r="TND9" s="9"/>
      <c r="TNE9" s="9"/>
      <c r="TNF9" s="9"/>
      <c r="TNG9" s="9"/>
      <c r="TNH9" s="9"/>
      <c r="TNI9" s="9"/>
      <c r="TNJ9" s="9"/>
      <c r="TNK9" s="9"/>
      <c r="TNL9" s="9"/>
      <c r="TNM9" s="9"/>
      <c r="TNN9" s="9"/>
      <c r="TNO9" s="9"/>
      <c r="TNP9" s="9"/>
      <c r="TNQ9" s="9"/>
      <c r="TNR9" s="9"/>
      <c r="TNS9" s="9"/>
      <c r="TNT9" s="9"/>
      <c r="TNU9" s="9"/>
      <c r="TNV9" s="9"/>
      <c r="TNW9" s="9"/>
      <c r="TNX9" s="9"/>
      <c r="TNY9" s="9"/>
      <c r="TNZ9" s="9"/>
      <c r="TOA9" s="9"/>
      <c r="TOB9" s="9"/>
      <c r="TOC9" s="9"/>
      <c r="TOD9" s="9"/>
      <c r="TOE9" s="9"/>
      <c r="TOF9" s="9"/>
      <c r="TOG9" s="9"/>
      <c r="TOH9" s="9"/>
      <c r="TOI9" s="9"/>
      <c r="TOJ9" s="9"/>
      <c r="TOK9" s="9"/>
      <c r="TOL9" s="9"/>
      <c r="TOM9" s="9"/>
      <c r="TON9" s="9"/>
      <c r="TOO9" s="9"/>
      <c r="TOP9" s="9"/>
      <c r="TOQ9" s="9"/>
      <c r="TOR9" s="9"/>
      <c r="TOS9" s="9"/>
      <c r="TOT9" s="9"/>
      <c r="TOU9" s="9"/>
      <c r="TOV9" s="9"/>
      <c r="TOW9" s="9"/>
      <c r="TOX9" s="9"/>
      <c r="TOY9" s="9"/>
      <c r="TOZ9" s="9"/>
      <c r="TPA9" s="9"/>
      <c r="TPB9" s="9"/>
      <c r="TPC9" s="9"/>
      <c r="TPD9" s="9"/>
      <c r="TPE9" s="9"/>
      <c r="TPF9" s="9"/>
      <c r="TPG9" s="9"/>
      <c r="TPH9" s="9"/>
      <c r="TPI9" s="9"/>
      <c r="TPJ9" s="9"/>
      <c r="TPK9" s="9"/>
      <c r="TPL9" s="9"/>
      <c r="TPM9" s="9"/>
      <c r="TPN9" s="9"/>
      <c r="TPO9" s="9"/>
      <c r="TPP9" s="9"/>
      <c r="TPQ9" s="9"/>
      <c r="TPR9" s="9"/>
      <c r="TPS9" s="9"/>
      <c r="TPT9" s="9"/>
      <c r="TPU9" s="9"/>
      <c r="TPV9" s="9"/>
      <c r="TPW9" s="9"/>
      <c r="TPX9" s="9"/>
      <c r="TPY9" s="9"/>
      <c r="TPZ9" s="9"/>
      <c r="TQA9" s="9"/>
      <c r="TQB9" s="9"/>
      <c r="TQC9" s="9"/>
      <c r="TQD9" s="9"/>
      <c r="TQE9" s="9"/>
      <c r="TQF9" s="9"/>
      <c r="TQG9" s="9"/>
      <c r="TQH9" s="9"/>
      <c r="TQI9" s="9"/>
      <c r="TQJ9" s="9"/>
      <c r="TQK9" s="9"/>
      <c r="TQL9" s="9"/>
      <c r="TQM9" s="9"/>
      <c r="TQN9" s="9"/>
      <c r="TQO9" s="9"/>
      <c r="TQP9" s="9"/>
      <c r="TQQ9" s="9"/>
      <c r="TQR9" s="9"/>
      <c r="TQS9" s="9"/>
      <c r="TQT9" s="9"/>
      <c r="TQU9" s="9"/>
      <c r="TQV9" s="9"/>
      <c r="TQW9" s="9"/>
      <c r="TQX9" s="9"/>
      <c r="TQY9" s="9"/>
      <c r="TQZ9" s="9"/>
      <c r="TRA9" s="9"/>
      <c r="TRB9" s="9"/>
      <c r="TRC9" s="9"/>
      <c r="TRD9" s="9"/>
      <c r="TRE9" s="9"/>
      <c r="TRF9" s="9"/>
      <c r="TRG9" s="9"/>
      <c r="TRH9" s="9"/>
      <c r="TRI9" s="9"/>
      <c r="TRJ9" s="9"/>
      <c r="TRK9" s="9"/>
      <c r="TRL9" s="9"/>
      <c r="TRM9" s="9"/>
      <c r="TRN9" s="9"/>
      <c r="TRO9" s="9"/>
      <c r="TRP9" s="9"/>
      <c r="TRQ9" s="9"/>
      <c r="TRR9" s="9"/>
      <c r="TRS9" s="9"/>
      <c r="TRT9" s="9"/>
      <c r="TRU9" s="9"/>
      <c r="TRV9" s="9"/>
      <c r="TRW9" s="9"/>
      <c r="TRX9" s="9"/>
      <c r="TRY9" s="9"/>
      <c r="TRZ9" s="9"/>
      <c r="TSA9" s="9"/>
      <c r="TSB9" s="9"/>
      <c r="TSC9" s="9"/>
      <c r="TSD9" s="9"/>
      <c r="TSE9" s="9"/>
      <c r="TSF9" s="9"/>
      <c r="TSG9" s="9"/>
      <c r="TSH9" s="9"/>
      <c r="TSI9" s="9"/>
      <c r="TSJ9" s="9"/>
      <c r="TSK9" s="9"/>
      <c r="TSL9" s="9"/>
      <c r="TSM9" s="9"/>
      <c r="TSN9" s="9"/>
      <c r="TSO9" s="9"/>
      <c r="TSP9" s="9"/>
      <c r="TSQ9" s="9"/>
      <c r="TSR9" s="9"/>
      <c r="TSS9" s="9"/>
      <c r="TST9" s="9"/>
      <c r="TSU9" s="9"/>
      <c r="TSV9" s="9"/>
      <c r="TSW9" s="9"/>
      <c r="TSX9" s="9"/>
      <c r="TSY9" s="9"/>
      <c r="TSZ9" s="9"/>
      <c r="TTA9" s="9"/>
      <c r="TTB9" s="9"/>
      <c r="TTC9" s="9"/>
      <c r="TTD9" s="9"/>
      <c r="TTE9" s="9"/>
      <c r="TTF9" s="9"/>
      <c r="TTG9" s="9"/>
      <c r="TTH9" s="9"/>
      <c r="TTI9" s="9"/>
      <c r="TTJ9" s="9"/>
      <c r="TTK9" s="9"/>
      <c r="TTL9" s="9"/>
      <c r="TTM9" s="9"/>
      <c r="TTN9" s="9"/>
      <c r="TTO9" s="9"/>
      <c r="TTP9" s="9"/>
      <c r="TTQ9" s="9"/>
      <c r="TTR9" s="9"/>
      <c r="TTS9" s="9"/>
      <c r="TTT9" s="9"/>
      <c r="TTU9" s="9"/>
      <c r="TTV9" s="9"/>
      <c r="TTW9" s="9"/>
      <c r="TTX9" s="9"/>
      <c r="TTY9" s="9"/>
      <c r="TTZ9" s="9"/>
      <c r="TUA9" s="9"/>
      <c r="TUB9" s="9"/>
      <c r="TUC9" s="9"/>
      <c r="TUD9" s="9"/>
      <c r="TUE9" s="9"/>
      <c r="TUF9" s="9"/>
      <c r="TUG9" s="9"/>
      <c r="TUH9" s="9"/>
      <c r="TUI9" s="9"/>
      <c r="TUJ9" s="9"/>
      <c r="TUK9" s="9"/>
      <c r="TUL9" s="9"/>
      <c r="TUM9" s="9"/>
      <c r="TUN9" s="9"/>
      <c r="TUO9" s="9"/>
      <c r="TUP9" s="9"/>
      <c r="TUQ9" s="9"/>
      <c r="TUR9" s="9"/>
      <c r="TUS9" s="9"/>
      <c r="TUT9" s="9"/>
      <c r="TUU9" s="9"/>
      <c r="TUV9" s="9"/>
      <c r="TUW9" s="9"/>
      <c r="TUX9" s="9"/>
      <c r="TUY9" s="9"/>
      <c r="TUZ9" s="9"/>
      <c r="TVA9" s="9"/>
      <c r="TVB9" s="9"/>
      <c r="TVC9" s="9"/>
      <c r="TVD9" s="9"/>
      <c r="TVE9" s="9"/>
      <c r="TVF9" s="9"/>
      <c r="TVG9" s="9"/>
      <c r="TVH9" s="9"/>
      <c r="TVI9" s="9"/>
      <c r="TVJ9" s="9"/>
      <c r="TVK9" s="9"/>
      <c r="TVL9" s="9"/>
      <c r="TVM9" s="9"/>
      <c r="TVN9" s="9"/>
      <c r="TVO9" s="9"/>
      <c r="TVP9" s="9"/>
      <c r="TVQ9" s="9"/>
      <c r="TVR9" s="9"/>
      <c r="TVS9" s="9"/>
      <c r="TVT9" s="9"/>
      <c r="TVU9" s="9"/>
      <c r="TVV9" s="9"/>
      <c r="TVW9" s="9"/>
      <c r="TVX9" s="9"/>
      <c r="TVY9" s="9"/>
      <c r="TVZ9" s="9"/>
      <c r="TWA9" s="9"/>
      <c r="TWB9" s="9"/>
      <c r="TWC9" s="9"/>
      <c r="TWD9" s="9"/>
      <c r="TWE9" s="9"/>
      <c r="TWF9" s="9"/>
      <c r="TWG9" s="9"/>
      <c r="TWH9" s="9"/>
      <c r="TWI9" s="9"/>
      <c r="TWJ9" s="9"/>
      <c r="TWK9" s="9"/>
      <c r="TWL9" s="9"/>
      <c r="TWM9" s="9"/>
      <c r="TWN9" s="9"/>
      <c r="TWO9" s="9"/>
      <c r="TWP9" s="9"/>
      <c r="TWQ9" s="9"/>
      <c r="TWR9" s="9"/>
      <c r="TWS9" s="9"/>
      <c r="TWT9" s="9"/>
      <c r="TWU9" s="9"/>
      <c r="TWV9" s="9"/>
      <c r="TWW9" s="9"/>
      <c r="TWX9" s="9"/>
      <c r="TWY9" s="9"/>
      <c r="TWZ9" s="9"/>
      <c r="TXA9" s="9"/>
      <c r="TXB9" s="9"/>
      <c r="TXC9" s="9"/>
      <c r="TXD9" s="9"/>
      <c r="TXE9" s="9"/>
      <c r="TXF9" s="9"/>
      <c r="TXG9" s="9"/>
      <c r="TXH9" s="9"/>
      <c r="TXI9" s="9"/>
      <c r="TXJ9" s="9"/>
      <c r="TXK9" s="9"/>
      <c r="TXL9" s="9"/>
      <c r="TXM9" s="9"/>
      <c r="TXN9" s="9"/>
      <c r="TXO9" s="9"/>
      <c r="TXP9" s="9"/>
      <c r="TXQ9" s="9"/>
      <c r="TXR9" s="9"/>
      <c r="TXS9" s="9"/>
      <c r="TXT9" s="9"/>
      <c r="TXU9" s="9"/>
      <c r="TXV9" s="9"/>
      <c r="TXW9" s="9"/>
      <c r="TXX9" s="9"/>
      <c r="TXY9" s="9"/>
      <c r="TXZ9" s="9"/>
      <c r="TYA9" s="9"/>
      <c r="TYB9" s="9"/>
      <c r="TYC9" s="9"/>
      <c r="TYD9" s="9"/>
      <c r="TYE9" s="9"/>
      <c r="TYF9" s="9"/>
      <c r="TYG9" s="9"/>
      <c r="TYH9" s="9"/>
      <c r="TYI9" s="9"/>
      <c r="TYJ9" s="9"/>
      <c r="TYK9" s="9"/>
      <c r="TYL9" s="9"/>
      <c r="TYM9" s="9"/>
      <c r="TYN9" s="9"/>
      <c r="TYO9" s="9"/>
      <c r="TYP9" s="9"/>
      <c r="TYQ9" s="9"/>
      <c r="TYR9" s="9"/>
      <c r="TYS9" s="9"/>
      <c r="TYT9" s="9"/>
      <c r="TYU9" s="9"/>
      <c r="TYV9" s="9"/>
      <c r="TYW9" s="9"/>
      <c r="TYX9" s="9"/>
      <c r="TYY9" s="9"/>
      <c r="TYZ9" s="9"/>
      <c r="TZA9" s="9"/>
      <c r="TZB9" s="9"/>
      <c r="TZC9" s="9"/>
      <c r="TZD9" s="9"/>
      <c r="TZE9" s="9"/>
      <c r="TZF9" s="9"/>
      <c r="TZG9" s="9"/>
      <c r="TZH9" s="9"/>
      <c r="TZI9" s="9"/>
      <c r="TZJ9" s="9"/>
      <c r="TZK9" s="9"/>
      <c r="TZL9" s="9"/>
      <c r="TZM9" s="9"/>
      <c r="TZN9" s="9"/>
      <c r="TZO9" s="9"/>
      <c r="TZP9" s="9"/>
      <c r="TZQ9" s="9"/>
      <c r="TZR9" s="9"/>
      <c r="TZS9" s="9"/>
      <c r="TZT9" s="9"/>
      <c r="TZU9" s="9"/>
      <c r="TZV9" s="9"/>
      <c r="TZW9" s="9"/>
      <c r="TZX9" s="9"/>
      <c r="TZY9" s="9"/>
      <c r="TZZ9" s="9"/>
      <c r="UAA9" s="9"/>
      <c r="UAB9" s="9"/>
      <c r="UAC9" s="9"/>
      <c r="UAD9" s="9"/>
      <c r="UAE9" s="9"/>
      <c r="UAF9" s="9"/>
      <c r="UAG9" s="9"/>
      <c r="UAH9" s="9"/>
      <c r="UAI9" s="9"/>
      <c r="UAJ9" s="9"/>
      <c r="UAK9" s="9"/>
      <c r="UAL9" s="9"/>
      <c r="UAM9" s="9"/>
      <c r="UAN9" s="9"/>
      <c r="UAO9" s="9"/>
      <c r="UAP9" s="9"/>
      <c r="UAQ9" s="9"/>
      <c r="UAR9" s="9"/>
      <c r="UAS9" s="9"/>
      <c r="UAT9" s="9"/>
      <c r="UAU9" s="9"/>
      <c r="UAV9" s="9"/>
      <c r="UAW9" s="9"/>
      <c r="UAX9" s="9"/>
      <c r="UAY9" s="9"/>
      <c r="UAZ9" s="9"/>
      <c r="UBA9" s="9"/>
      <c r="UBB9" s="9"/>
      <c r="UBC9" s="9"/>
      <c r="UBD9" s="9"/>
      <c r="UBE9" s="9"/>
      <c r="UBF9" s="9"/>
      <c r="UBG9" s="9"/>
      <c r="UBH9" s="9"/>
      <c r="UBI9" s="9"/>
      <c r="UBJ9" s="9"/>
      <c r="UBK9" s="9"/>
      <c r="UBL9" s="9"/>
      <c r="UBM9" s="9"/>
      <c r="UBN9" s="9"/>
      <c r="UBO9" s="9"/>
      <c r="UBP9" s="9"/>
      <c r="UBQ9" s="9"/>
      <c r="UBR9" s="9"/>
      <c r="UBS9" s="9"/>
      <c r="UBT9" s="9"/>
      <c r="UBU9" s="9"/>
      <c r="UBV9" s="9"/>
      <c r="UBW9" s="9"/>
      <c r="UBX9" s="9"/>
      <c r="UBY9" s="9"/>
      <c r="UBZ9" s="9"/>
      <c r="UCA9" s="9"/>
      <c r="UCB9" s="9"/>
      <c r="UCC9" s="9"/>
      <c r="UCD9" s="9"/>
      <c r="UCE9" s="9"/>
      <c r="UCF9" s="9"/>
      <c r="UCG9" s="9"/>
      <c r="UCH9" s="9"/>
      <c r="UCI9" s="9"/>
      <c r="UCJ9" s="9"/>
      <c r="UCK9" s="9"/>
      <c r="UCL9" s="9"/>
      <c r="UCM9" s="9"/>
      <c r="UCN9" s="9"/>
      <c r="UCO9" s="9"/>
      <c r="UCP9" s="9"/>
      <c r="UCQ9" s="9"/>
      <c r="UCR9" s="9"/>
      <c r="UCS9" s="9"/>
      <c r="UCT9" s="9"/>
      <c r="UCU9" s="9"/>
      <c r="UCV9" s="9"/>
      <c r="UCW9" s="9"/>
      <c r="UCX9" s="9"/>
      <c r="UCY9" s="9"/>
      <c r="UCZ9" s="9"/>
      <c r="UDA9" s="9"/>
      <c r="UDB9" s="9"/>
      <c r="UDC9" s="9"/>
      <c r="UDD9" s="9"/>
      <c r="UDE9" s="9"/>
      <c r="UDF9" s="9"/>
      <c r="UDG9" s="9"/>
      <c r="UDH9" s="9"/>
      <c r="UDI9" s="9"/>
      <c r="UDJ9" s="9"/>
      <c r="UDK9" s="9"/>
      <c r="UDL9" s="9"/>
      <c r="UDM9" s="9"/>
      <c r="UDN9" s="9"/>
      <c r="UDO9" s="9"/>
      <c r="UDP9" s="9"/>
      <c r="UDQ9" s="9"/>
      <c r="UDR9" s="9"/>
      <c r="UDS9" s="9"/>
      <c r="UDT9" s="9"/>
      <c r="UDU9" s="9"/>
      <c r="UDV9" s="9"/>
      <c r="UDW9" s="9"/>
      <c r="UDX9" s="9"/>
      <c r="UDY9" s="9"/>
      <c r="UDZ9" s="9"/>
      <c r="UEA9" s="9"/>
      <c r="UEB9" s="9"/>
      <c r="UEC9" s="9"/>
      <c r="UED9" s="9"/>
      <c r="UEE9" s="9"/>
      <c r="UEF9" s="9"/>
      <c r="UEG9" s="9"/>
      <c r="UEH9" s="9"/>
      <c r="UEI9" s="9"/>
      <c r="UEJ9" s="9"/>
      <c r="UEK9" s="9"/>
      <c r="UEL9" s="9"/>
      <c r="UEM9" s="9"/>
      <c r="UEN9" s="9"/>
      <c r="UEO9" s="9"/>
      <c r="UEP9" s="9"/>
      <c r="UEQ9" s="9"/>
      <c r="UER9" s="9"/>
      <c r="UES9" s="9"/>
      <c r="UET9" s="9"/>
      <c r="UEU9" s="9"/>
      <c r="UEV9" s="9"/>
      <c r="UEW9" s="9"/>
      <c r="UEX9" s="9"/>
      <c r="UEY9" s="9"/>
      <c r="UEZ9" s="9"/>
      <c r="UFA9" s="9"/>
      <c r="UFB9" s="9"/>
      <c r="UFC9" s="9"/>
      <c r="UFD9" s="9"/>
      <c r="UFE9" s="9"/>
      <c r="UFF9" s="9"/>
      <c r="UFG9" s="9"/>
      <c r="UFH9" s="9"/>
      <c r="UFI9" s="9"/>
      <c r="UFJ9" s="9"/>
      <c r="UFK9" s="9"/>
      <c r="UFL9" s="9"/>
      <c r="UFM9" s="9"/>
      <c r="UFN9" s="9"/>
      <c r="UFO9" s="9"/>
      <c r="UFP9" s="9"/>
      <c r="UFQ9" s="9"/>
      <c r="UFR9" s="9"/>
      <c r="UFS9" s="9"/>
      <c r="UFT9" s="9"/>
      <c r="UFU9" s="9"/>
      <c r="UFV9" s="9"/>
      <c r="UFW9" s="9"/>
      <c r="UFX9" s="9"/>
      <c r="UFY9" s="9"/>
      <c r="UFZ9" s="9"/>
      <c r="UGA9" s="9"/>
      <c r="UGB9" s="9"/>
      <c r="UGC9" s="9"/>
      <c r="UGD9" s="9"/>
      <c r="UGE9" s="9"/>
      <c r="UGF9" s="9"/>
      <c r="UGG9" s="9"/>
      <c r="UGH9" s="9"/>
      <c r="UGI9" s="9"/>
      <c r="UGJ9" s="9"/>
      <c r="UGK9" s="9"/>
      <c r="UGL9" s="9"/>
      <c r="UGM9" s="9"/>
      <c r="UGN9" s="9"/>
      <c r="UGO9" s="9"/>
      <c r="UGP9" s="9"/>
      <c r="UGQ9" s="9"/>
      <c r="UGR9" s="9"/>
      <c r="UGS9" s="9"/>
      <c r="UGT9" s="9"/>
      <c r="UGU9" s="9"/>
      <c r="UGV9" s="9"/>
      <c r="UGW9" s="9"/>
      <c r="UGX9" s="9"/>
      <c r="UGY9" s="9"/>
      <c r="UGZ9" s="9"/>
      <c r="UHA9" s="9"/>
      <c r="UHB9" s="9"/>
      <c r="UHC9" s="9"/>
      <c r="UHD9" s="9"/>
      <c r="UHE9" s="9"/>
      <c r="UHF9" s="9"/>
      <c r="UHG9" s="9"/>
      <c r="UHH9" s="9"/>
      <c r="UHI9" s="9"/>
      <c r="UHJ9" s="9"/>
      <c r="UHK9" s="9"/>
      <c r="UHL9" s="9"/>
      <c r="UHM9" s="9"/>
      <c r="UHN9" s="9"/>
      <c r="UHO9" s="9"/>
      <c r="UHP9" s="9"/>
      <c r="UHQ9" s="9"/>
      <c r="UHR9" s="9"/>
      <c r="UHS9" s="9"/>
      <c r="UHT9" s="9"/>
      <c r="UHU9" s="9"/>
      <c r="UHV9" s="9"/>
      <c r="UHW9" s="9"/>
      <c r="UHX9" s="9"/>
      <c r="UHY9" s="9"/>
      <c r="UHZ9" s="9"/>
      <c r="UIA9" s="9"/>
      <c r="UIB9" s="9"/>
      <c r="UIC9" s="9"/>
      <c r="UID9" s="9"/>
      <c r="UIE9" s="9"/>
      <c r="UIF9" s="9"/>
      <c r="UIG9" s="9"/>
      <c r="UIH9" s="9"/>
      <c r="UII9" s="9"/>
      <c r="UIJ9" s="9"/>
      <c r="UIK9" s="9"/>
      <c r="UIL9" s="9"/>
      <c r="UIM9" s="9"/>
      <c r="UIN9" s="9"/>
      <c r="UIO9" s="9"/>
      <c r="UIP9" s="9"/>
      <c r="UIQ9" s="9"/>
      <c r="UIR9" s="9"/>
      <c r="UIS9" s="9"/>
      <c r="UIT9" s="9"/>
      <c r="UIU9" s="9"/>
      <c r="UIV9" s="9"/>
      <c r="UIW9" s="9"/>
      <c r="UIX9" s="9"/>
      <c r="UIY9" s="9"/>
      <c r="UIZ9" s="9"/>
      <c r="UJA9" s="9"/>
      <c r="UJB9" s="9"/>
      <c r="UJC9" s="9"/>
      <c r="UJD9" s="9"/>
      <c r="UJE9" s="9"/>
      <c r="UJF9" s="9"/>
      <c r="UJG9" s="9"/>
      <c r="UJH9" s="9"/>
      <c r="UJI9" s="9"/>
      <c r="UJJ9" s="9"/>
      <c r="UJK9" s="9"/>
      <c r="UJL9" s="9"/>
      <c r="UJM9" s="9"/>
      <c r="UJN9" s="9"/>
      <c r="UJO9" s="9"/>
      <c r="UJP9" s="9"/>
      <c r="UJQ9" s="9"/>
      <c r="UJR9" s="9"/>
      <c r="UJS9" s="9"/>
      <c r="UJT9" s="9"/>
      <c r="UJU9" s="9"/>
      <c r="UJV9" s="9"/>
      <c r="UJW9" s="9"/>
      <c r="UJX9" s="9"/>
      <c r="UJY9" s="9"/>
      <c r="UJZ9" s="9"/>
      <c r="UKA9" s="9"/>
      <c r="UKB9" s="9"/>
      <c r="UKC9" s="9"/>
      <c r="UKD9" s="9"/>
      <c r="UKE9" s="9"/>
      <c r="UKF9" s="9"/>
      <c r="UKG9" s="9"/>
      <c r="UKH9" s="9"/>
      <c r="UKI9" s="9"/>
      <c r="UKJ9" s="9"/>
      <c r="UKK9" s="9"/>
      <c r="UKL9" s="9"/>
      <c r="UKM9" s="9"/>
      <c r="UKN9" s="9"/>
      <c r="UKO9" s="9"/>
      <c r="UKP9" s="9"/>
      <c r="UKQ9" s="9"/>
      <c r="UKR9" s="9"/>
      <c r="UKS9" s="9"/>
      <c r="UKT9" s="9"/>
      <c r="UKU9" s="9"/>
      <c r="UKV9" s="9"/>
      <c r="UKW9" s="9"/>
      <c r="UKX9" s="9"/>
      <c r="UKY9" s="9"/>
      <c r="UKZ9" s="9"/>
      <c r="ULA9" s="9"/>
      <c r="ULB9" s="9"/>
      <c r="ULC9" s="9"/>
      <c r="ULD9" s="9"/>
      <c r="ULE9" s="9"/>
      <c r="ULF9" s="9"/>
      <c r="ULG9" s="9"/>
      <c r="ULH9" s="9"/>
      <c r="ULI9" s="9"/>
      <c r="ULJ9" s="9"/>
      <c r="ULK9" s="9"/>
      <c r="ULL9" s="9"/>
      <c r="ULM9" s="9"/>
      <c r="ULN9" s="9"/>
      <c r="ULO9" s="9"/>
      <c r="ULP9" s="9"/>
      <c r="ULQ9" s="9"/>
      <c r="ULR9" s="9"/>
      <c r="ULS9" s="9"/>
      <c r="ULT9" s="9"/>
      <c r="ULU9" s="9"/>
      <c r="ULV9" s="9"/>
      <c r="ULW9" s="9"/>
      <c r="ULX9" s="9"/>
      <c r="ULY9" s="9"/>
      <c r="ULZ9" s="9"/>
      <c r="UMA9" s="9"/>
      <c r="UMB9" s="9"/>
      <c r="UMC9" s="9"/>
      <c r="UMD9" s="9"/>
      <c r="UME9" s="9"/>
      <c r="UMF9" s="9"/>
      <c r="UMG9" s="9"/>
      <c r="UMH9" s="9"/>
      <c r="UMI9" s="9"/>
      <c r="UMJ9" s="9"/>
      <c r="UMK9" s="9"/>
      <c r="UML9" s="9"/>
      <c r="UMM9" s="9"/>
      <c r="UMN9" s="9"/>
      <c r="UMO9" s="9"/>
      <c r="UMP9" s="9"/>
      <c r="UMQ9" s="9"/>
      <c r="UMR9" s="9"/>
      <c r="UMS9" s="9"/>
      <c r="UMT9" s="9"/>
      <c r="UMU9" s="9"/>
      <c r="UMV9" s="9"/>
      <c r="UMW9" s="9"/>
      <c r="UMX9" s="9"/>
      <c r="UMY9" s="9"/>
      <c r="UMZ9" s="9"/>
      <c r="UNA9" s="9"/>
      <c r="UNB9" s="9"/>
      <c r="UNC9" s="9"/>
      <c r="UND9" s="9"/>
      <c r="UNE9" s="9"/>
      <c r="UNF9" s="9"/>
      <c r="UNG9" s="9"/>
      <c r="UNH9" s="9"/>
      <c r="UNI9" s="9"/>
      <c r="UNJ9" s="9"/>
      <c r="UNK9" s="9"/>
      <c r="UNL9" s="9"/>
      <c r="UNM9" s="9"/>
      <c r="UNN9" s="9"/>
      <c r="UNO9" s="9"/>
      <c r="UNP9" s="9"/>
      <c r="UNQ9" s="9"/>
      <c r="UNR9" s="9"/>
      <c r="UNS9" s="9"/>
      <c r="UNT9" s="9"/>
      <c r="UNU9" s="9"/>
      <c r="UNV9" s="9"/>
      <c r="UNW9" s="9"/>
      <c r="UNX9" s="9"/>
      <c r="UNY9" s="9"/>
      <c r="UNZ9" s="9"/>
      <c r="UOA9" s="9"/>
      <c r="UOB9" s="9"/>
      <c r="UOC9" s="9"/>
      <c r="UOD9" s="9"/>
      <c r="UOE9" s="9"/>
      <c r="UOF9" s="9"/>
      <c r="UOG9" s="9"/>
      <c r="UOH9" s="9"/>
      <c r="UOI9" s="9"/>
      <c r="UOJ9" s="9"/>
      <c r="UOK9" s="9"/>
      <c r="UOL9" s="9"/>
      <c r="UOM9" s="9"/>
      <c r="UON9" s="9"/>
      <c r="UOO9" s="9"/>
      <c r="UOP9" s="9"/>
      <c r="UOQ9" s="9"/>
      <c r="UOR9" s="9"/>
      <c r="UOS9" s="9"/>
      <c r="UOT9" s="9"/>
      <c r="UOU9" s="9"/>
      <c r="UOV9" s="9"/>
      <c r="UOW9" s="9"/>
      <c r="UOX9" s="9"/>
      <c r="UOY9" s="9"/>
      <c r="UOZ9" s="9"/>
      <c r="UPA9" s="9"/>
      <c r="UPB9" s="9"/>
      <c r="UPC9" s="9"/>
      <c r="UPD9" s="9"/>
      <c r="UPE9" s="9"/>
      <c r="UPF9" s="9"/>
      <c r="UPG9" s="9"/>
      <c r="UPH9" s="9"/>
      <c r="UPI9" s="9"/>
      <c r="UPJ9" s="9"/>
      <c r="UPK9" s="9"/>
      <c r="UPL9" s="9"/>
      <c r="UPM9" s="9"/>
      <c r="UPN9" s="9"/>
      <c r="UPO9" s="9"/>
      <c r="UPP9" s="9"/>
      <c r="UPQ9" s="9"/>
      <c r="UPR9" s="9"/>
      <c r="UPS9" s="9"/>
      <c r="UPT9" s="9"/>
      <c r="UPU9" s="9"/>
      <c r="UPV9" s="9"/>
      <c r="UPW9" s="9"/>
      <c r="UPX9" s="9"/>
      <c r="UPY9" s="9"/>
      <c r="UPZ9" s="9"/>
      <c r="UQA9" s="9"/>
      <c r="UQB9" s="9"/>
      <c r="UQC9" s="9"/>
      <c r="UQD9" s="9"/>
      <c r="UQE9" s="9"/>
      <c r="UQF9" s="9"/>
      <c r="UQG9" s="9"/>
      <c r="UQH9" s="9"/>
      <c r="UQI9" s="9"/>
      <c r="UQJ9" s="9"/>
      <c r="UQK9" s="9"/>
      <c r="UQL9" s="9"/>
      <c r="UQM9" s="9"/>
      <c r="UQN9" s="9"/>
      <c r="UQO9" s="9"/>
      <c r="UQP9" s="9"/>
      <c r="UQQ9" s="9"/>
      <c r="UQR9" s="9"/>
      <c r="UQS9" s="9"/>
      <c r="UQT9" s="9"/>
      <c r="UQU9" s="9"/>
      <c r="UQV9" s="9"/>
      <c r="UQW9" s="9"/>
      <c r="UQX9" s="9"/>
      <c r="UQY9" s="9"/>
      <c r="UQZ9" s="9"/>
      <c r="URA9" s="9"/>
      <c r="URB9" s="9"/>
      <c r="URC9" s="9"/>
      <c r="URD9" s="9"/>
      <c r="URE9" s="9"/>
      <c r="URF9" s="9"/>
      <c r="URG9" s="9"/>
      <c r="URH9" s="9"/>
      <c r="URI9" s="9"/>
      <c r="URJ9" s="9"/>
      <c r="URK9" s="9"/>
      <c r="URL9" s="9"/>
      <c r="URM9" s="9"/>
      <c r="URN9" s="9"/>
      <c r="URO9" s="9"/>
      <c r="URP9" s="9"/>
      <c r="URQ9" s="9"/>
      <c r="URR9" s="9"/>
      <c r="URS9" s="9"/>
      <c r="URT9" s="9"/>
      <c r="URU9" s="9"/>
      <c r="URV9" s="9"/>
      <c r="URW9" s="9"/>
      <c r="URX9" s="9"/>
      <c r="URY9" s="9"/>
      <c r="URZ9" s="9"/>
      <c r="USA9" s="9"/>
      <c r="USB9" s="9"/>
      <c r="USC9" s="9"/>
      <c r="USD9" s="9"/>
      <c r="USE9" s="9"/>
      <c r="USF9" s="9"/>
      <c r="USG9" s="9"/>
      <c r="USH9" s="9"/>
      <c r="USI9" s="9"/>
      <c r="USJ9" s="9"/>
      <c r="USK9" s="9"/>
      <c r="USL9" s="9"/>
      <c r="USM9" s="9"/>
      <c r="USN9" s="9"/>
      <c r="USO9" s="9"/>
      <c r="USP9" s="9"/>
      <c r="USQ9" s="9"/>
      <c r="USR9" s="9"/>
      <c r="USS9" s="9"/>
      <c r="UST9" s="9"/>
      <c r="USU9" s="9"/>
      <c r="USV9" s="9"/>
      <c r="USW9" s="9"/>
      <c r="USX9" s="9"/>
      <c r="USY9" s="9"/>
      <c r="USZ9" s="9"/>
      <c r="UTA9" s="9"/>
      <c r="UTB9" s="9"/>
      <c r="UTC9" s="9"/>
      <c r="UTD9" s="9"/>
      <c r="UTE9" s="9"/>
      <c r="UTF9" s="9"/>
      <c r="UTG9" s="9"/>
      <c r="UTH9" s="9"/>
      <c r="UTI9" s="9"/>
      <c r="UTJ9" s="9"/>
      <c r="UTK9" s="9"/>
      <c r="UTL9" s="9"/>
      <c r="UTM9" s="9"/>
      <c r="UTN9" s="9"/>
      <c r="UTO9" s="9"/>
      <c r="UTP9" s="9"/>
      <c r="UTQ9" s="9"/>
      <c r="UTR9" s="9"/>
      <c r="UTS9" s="9"/>
      <c r="UTT9" s="9"/>
      <c r="UTU9" s="9"/>
      <c r="UTV9" s="9"/>
      <c r="UTW9" s="9"/>
      <c r="UTX9" s="9"/>
      <c r="UTY9" s="9"/>
      <c r="UTZ9" s="9"/>
      <c r="UUA9" s="9"/>
      <c r="UUB9" s="9"/>
      <c r="UUC9" s="9"/>
      <c r="UUD9" s="9"/>
      <c r="UUE9" s="9"/>
      <c r="UUF9" s="9"/>
      <c r="UUG9" s="9"/>
      <c r="UUH9" s="9"/>
      <c r="UUI9" s="9"/>
      <c r="UUJ9" s="9"/>
      <c r="UUK9" s="9"/>
      <c r="UUL9" s="9"/>
      <c r="UUM9" s="9"/>
      <c r="UUN9" s="9"/>
      <c r="UUO9" s="9"/>
      <c r="UUP9" s="9"/>
      <c r="UUQ9" s="9"/>
      <c r="UUR9" s="9"/>
      <c r="UUS9" s="9"/>
      <c r="UUT9" s="9"/>
      <c r="UUU9" s="9"/>
      <c r="UUV9" s="9"/>
      <c r="UUW9" s="9"/>
      <c r="UUX9" s="9"/>
      <c r="UUY9" s="9"/>
      <c r="UUZ9" s="9"/>
      <c r="UVA9" s="9"/>
      <c r="UVB9" s="9"/>
      <c r="UVC9" s="9"/>
      <c r="UVD9" s="9"/>
      <c r="UVE9" s="9"/>
      <c r="UVF9" s="9"/>
      <c r="UVG9" s="9"/>
      <c r="UVH9" s="9"/>
      <c r="UVI9" s="9"/>
      <c r="UVJ9" s="9"/>
      <c r="UVK9" s="9"/>
      <c r="UVL9" s="9"/>
      <c r="UVM9" s="9"/>
      <c r="UVN9" s="9"/>
      <c r="UVO9" s="9"/>
      <c r="UVP9" s="9"/>
      <c r="UVQ9" s="9"/>
      <c r="UVR9" s="9"/>
      <c r="UVS9" s="9"/>
      <c r="UVT9" s="9"/>
      <c r="UVU9" s="9"/>
      <c r="UVV9" s="9"/>
      <c r="UVW9" s="9"/>
      <c r="UVX9" s="9"/>
      <c r="UVY9" s="9"/>
      <c r="UVZ9" s="9"/>
      <c r="UWA9" s="9"/>
      <c r="UWB9" s="9"/>
      <c r="UWC9" s="9"/>
      <c r="UWD9" s="9"/>
      <c r="UWE9" s="9"/>
      <c r="UWF9" s="9"/>
      <c r="UWG9" s="9"/>
      <c r="UWH9" s="9"/>
      <c r="UWI9" s="9"/>
      <c r="UWJ9" s="9"/>
      <c r="UWK9" s="9"/>
      <c r="UWL9" s="9"/>
      <c r="UWM9" s="9"/>
      <c r="UWN9" s="9"/>
      <c r="UWO9" s="9"/>
      <c r="UWP9" s="9"/>
      <c r="UWQ9" s="9"/>
      <c r="UWR9" s="9"/>
      <c r="UWS9" s="9"/>
      <c r="UWT9" s="9"/>
      <c r="UWU9" s="9"/>
      <c r="UWV9" s="9"/>
      <c r="UWW9" s="9"/>
      <c r="UWX9" s="9"/>
      <c r="UWY9" s="9"/>
      <c r="UWZ9" s="9"/>
      <c r="UXA9" s="9"/>
      <c r="UXB9" s="9"/>
      <c r="UXC9" s="9"/>
      <c r="UXD9" s="9"/>
      <c r="UXE9" s="9"/>
      <c r="UXF9" s="9"/>
      <c r="UXG9" s="9"/>
      <c r="UXH9" s="9"/>
      <c r="UXI9" s="9"/>
      <c r="UXJ9" s="9"/>
      <c r="UXK9" s="9"/>
      <c r="UXL9" s="9"/>
      <c r="UXM9" s="9"/>
      <c r="UXN9" s="9"/>
      <c r="UXO9" s="9"/>
      <c r="UXP9" s="9"/>
      <c r="UXQ9" s="9"/>
      <c r="UXR9" s="9"/>
      <c r="UXS9" s="9"/>
      <c r="UXT9" s="9"/>
      <c r="UXU9" s="9"/>
      <c r="UXV9" s="9"/>
      <c r="UXW9" s="9"/>
      <c r="UXX9" s="9"/>
      <c r="UXY9" s="9"/>
      <c r="UXZ9" s="9"/>
      <c r="UYA9" s="9"/>
      <c r="UYB9" s="9"/>
      <c r="UYC9" s="9"/>
      <c r="UYD9" s="9"/>
      <c r="UYE9" s="9"/>
      <c r="UYF9" s="9"/>
      <c r="UYG9" s="9"/>
      <c r="UYH9" s="9"/>
      <c r="UYI9" s="9"/>
      <c r="UYJ9" s="9"/>
      <c r="UYK9" s="9"/>
      <c r="UYL9" s="9"/>
      <c r="UYM9" s="9"/>
      <c r="UYN9" s="9"/>
      <c r="UYO9" s="9"/>
      <c r="UYP9" s="9"/>
      <c r="UYQ9" s="9"/>
      <c r="UYR9" s="9"/>
      <c r="UYS9" s="9"/>
      <c r="UYT9" s="9"/>
      <c r="UYU9" s="9"/>
      <c r="UYV9" s="9"/>
      <c r="UYW9" s="9"/>
      <c r="UYX9" s="9"/>
      <c r="UYY9" s="9"/>
      <c r="UYZ9" s="9"/>
      <c r="UZA9" s="9"/>
      <c r="UZB9" s="9"/>
      <c r="UZC9" s="9"/>
      <c r="UZD9" s="9"/>
      <c r="UZE9" s="9"/>
      <c r="UZF9" s="9"/>
      <c r="UZG9" s="9"/>
      <c r="UZH9" s="9"/>
      <c r="UZI9" s="9"/>
      <c r="UZJ9" s="9"/>
      <c r="UZK9" s="9"/>
      <c r="UZL9" s="9"/>
      <c r="UZM9" s="9"/>
      <c r="UZN9" s="9"/>
      <c r="UZO9" s="9"/>
      <c r="UZP9" s="9"/>
      <c r="UZQ9" s="9"/>
      <c r="UZR9" s="9"/>
      <c r="UZS9" s="9"/>
      <c r="UZT9" s="9"/>
      <c r="UZU9" s="9"/>
      <c r="UZV9" s="9"/>
      <c r="UZW9" s="9"/>
      <c r="UZX9" s="9"/>
      <c r="UZY9" s="9"/>
      <c r="UZZ9" s="9"/>
      <c r="VAA9" s="9"/>
      <c r="VAB9" s="9"/>
      <c r="VAC9" s="9"/>
      <c r="VAD9" s="9"/>
      <c r="VAE9" s="9"/>
      <c r="VAF9" s="9"/>
      <c r="VAG9" s="9"/>
      <c r="VAH9" s="9"/>
      <c r="VAI9" s="9"/>
      <c r="VAJ9" s="9"/>
      <c r="VAK9" s="9"/>
      <c r="VAL9" s="9"/>
      <c r="VAM9" s="9"/>
      <c r="VAN9" s="9"/>
      <c r="VAO9" s="9"/>
      <c r="VAP9" s="9"/>
      <c r="VAQ9" s="9"/>
      <c r="VAR9" s="9"/>
      <c r="VAS9" s="9"/>
      <c r="VAT9" s="9"/>
      <c r="VAU9" s="9"/>
      <c r="VAV9" s="9"/>
      <c r="VAW9" s="9"/>
      <c r="VAX9" s="9"/>
      <c r="VAY9" s="9"/>
      <c r="VAZ9" s="9"/>
      <c r="VBA9" s="9"/>
      <c r="VBB9" s="9"/>
      <c r="VBC9" s="9"/>
      <c r="VBD9" s="9"/>
      <c r="VBE9" s="9"/>
      <c r="VBF9" s="9"/>
      <c r="VBG9" s="9"/>
      <c r="VBH9" s="9"/>
      <c r="VBI9" s="9"/>
      <c r="VBJ9" s="9"/>
      <c r="VBK9" s="9"/>
      <c r="VBL9" s="9"/>
      <c r="VBM9" s="9"/>
      <c r="VBN9" s="9"/>
      <c r="VBO9" s="9"/>
      <c r="VBP9" s="9"/>
      <c r="VBQ9" s="9"/>
      <c r="VBR9" s="9"/>
      <c r="VBS9" s="9"/>
      <c r="VBT9" s="9"/>
      <c r="VBU9" s="9"/>
      <c r="VBV9" s="9"/>
      <c r="VBW9" s="9"/>
      <c r="VBX9" s="9"/>
      <c r="VBY9" s="9"/>
      <c r="VBZ9" s="9"/>
      <c r="VCA9" s="9"/>
      <c r="VCB9" s="9"/>
      <c r="VCC9" s="9"/>
      <c r="VCD9" s="9"/>
      <c r="VCE9" s="9"/>
      <c r="VCF9" s="9"/>
      <c r="VCG9" s="9"/>
      <c r="VCH9" s="9"/>
      <c r="VCI9" s="9"/>
      <c r="VCJ9" s="9"/>
      <c r="VCK9" s="9"/>
      <c r="VCL9" s="9"/>
      <c r="VCM9" s="9"/>
      <c r="VCN9" s="9"/>
      <c r="VCO9" s="9"/>
      <c r="VCP9" s="9"/>
      <c r="VCQ9" s="9"/>
      <c r="VCR9" s="9"/>
      <c r="VCS9" s="9"/>
      <c r="VCT9" s="9"/>
      <c r="VCU9" s="9"/>
      <c r="VCV9" s="9"/>
      <c r="VCW9" s="9"/>
      <c r="VCX9" s="9"/>
      <c r="VCY9" s="9"/>
      <c r="VCZ9" s="9"/>
      <c r="VDA9" s="9"/>
      <c r="VDB9" s="9"/>
      <c r="VDC9" s="9"/>
      <c r="VDD9" s="9"/>
      <c r="VDE9" s="9"/>
      <c r="VDF9" s="9"/>
      <c r="VDG9" s="9"/>
      <c r="VDH9" s="9"/>
      <c r="VDI9" s="9"/>
      <c r="VDJ9" s="9"/>
      <c r="VDK9" s="9"/>
      <c r="VDL9" s="9"/>
      <c r="VDM9" s="9"/>
      <c r="VDN9" s="9"/>
      <c r="VDO9" s="9"/>
      <c r="VDP9" s="9"/>
      <c r="VDQ9" s="9"/>
      <c r="VDR9" s="9"/>
      <c r="VDS9" s="9"/>
      <c r="VDT9" s="9"/>
      <c r="VDU9" s="9"/>
      <c r="VDV9" s="9"/>
      <c r="VDW9" s="9"/>
      <c r="VDX9" s="9"/>
      <c r="VDY9" s="9"/>
      <c r="VDZ9" s="9"/>
      <c r="VEA9" s="9"/>
      <c r="VEB9" s="9"/>
      <c r="VEC9" s="9"/>
      <c r="VED9" s="9"/>
      <c r="VEE9" s="9"/>
      <c r="VEF9" s="9"/>
      <c r="VEG9" s="9"/>
      <c r="VEH9" s="9"/>
      <c r="VEI9" s="9"/>
      <c r="VEJ9" s="9"/>
      <c r="VEK9" s="9"/>
      <c r="VEL9" s="9"/>
      <c r="VEM9" s="9"/>
      <c r="VEN9" s="9"/>
      <c r="VEO9" s="9"/>
      <c r="VEP9" s="9"/>
      <c r="VEQ9" s="9"/>
      <c r="VER9" s="9"/>
      <c r="VES9" s="9"/>
      <c r="VET9" s="9"/>
      <c r="VEU9" s="9"/>
      <c r="VEV9" s="9"/>
      <c r="VEW9" s="9"/>
      <c r="VEX9" s="9"/>
      <c r="VEY9" s="9"/>
      <c r="VEZ9" s="9"/>
      <c r="VFA9" s="9"/>
      <c r="VFB9" s="9"/>
      <c r="VFC9" s="9"/>
      <c r="VFD9" s="9"/>
      <c r="VFE9" s="9"/>
      <c r="VFF9" s="9"/>
      <c r="VFG9" s="9"/>
      <c r="VFH9" s="9"/>
      <c r="VFI9" s="9"/>
      <c r="VFJ9" s="9"/>
      <c r="VFK9" s="9"/>
      <c r="VFL9" s="9"/>
      <c r="VFM9" s="9"/>
      <c r="VFN9" s="9"/>
      <c r="VFO9" s="9"/>
      <c r="VFP9" s="9"/>
      <c r="VFQ9" s="9"/>
      <c r="VFR9" s="9"/>
      <c r="VFS9" s="9"/>
      <c r="VFT9" s="9"/>
      <c r="VFU9" s="9"/>
      <c r="VFV9" s="9"/>
      <c r="VFW9" s="9"/>
      <c r="VFX9" s="9"/>
      <c r="VFY9" s="9"/>
      <c r="VFZ9" s="9"/>
      <c r="VGA9" s="9"/>
      <c r="VGB9" s="9"/>
      <c r="VGC9" s="9"/>
      <c r="VGD9" s="9"/>
      <c r="VGE9" s="9"/>
      <c r="VGF9" s="9"/>
      <c r="VGG9" s="9"/>
      <c r="VGH9" s="9"/>
      <c r="VGI9" s="9"/>
      <c r="VGJ9" s="9"/>
      <c r="VGK9" s="9"/>
      <c r="VGL9" s="9"/>
      <c r="VGM9" s="9"/>
      <c r="VGN9" s="9"/>
      <c r="VGO9" s="9"/>
      <c r="VGP9" s="9"/>
      <c r="VGQ9" s="9"/>
      <c r="VGR9" s="9"/>
      <c r="VGS9" s="9"/>
      <c r="VGT9" s="9"/>
      <c r="VGU9" s="9"/>
      <c r="VGV9" s="9"/>
      <c r="VGW9" s="9"/>
      <c r="VGX9" s="9"/>
      <c r="VGY9" s="9"/>
      <c r="VGZ9" s="9"/>
      <c r="VHA9" s="9"/>
      <c r="VHB9" s="9"/>
      <c r="VHC9" s="9"/>
      <c r="VHD9" s="9"/>
      <c r="VHE9" s="9"/>
      <c r="VHF9" s="9"/>
      <c r="VHG9" s="9"/>
      <c r="VHH9" s="9"/>
      <c r="VHI9" s="9"/>
      <c r="VHJ9" s="9"/>
      <c r="VHK9" s="9"/>
      <c r="VHL9" s="9"/>
      <c r="VHM9" s="9"/>
      <c r="VHN9" s="9"/>
      <c r="VHO9" s="9"/>
      <c r="VHP9" s="9"/>
      <c r="VHQ9" s="9"/>
      <c r="VHR9" s="9"/>
      <c r="VHS9" s="9"/>
      <c r="VHT9" s="9"/>
      <c r="VHU9" s="9"/>
      <c r="VHV9" s="9"/>
      <c r="VHW9" s="9"/>
      <c r="VHX9" s="9"/>
      <c r="VHY9" s="9"/>
      <c r="VHZ9" s="9"/>
      <c r="VIA9" s="9"/>
      <c r="VIB9" s="9"/>
      <c r="VIC9" s="9"/>
      <c r="VID9" s="9"/>
      <c r="VIE9" s="9"/>
      <c r="VIF9" s="9"/>
      <c r="VIG9" s="9"/>
      <c r="VIH9" s="9"/>
      <c r="VII9" s="9"/>
      <c r="VIJ9" s="9"/>
      <c r="VIK9" s="9"/>
      <c r="VIL9" s="9"/>
      <c r="VIM9" s="9"/>
      <c r="VIN9" s="9"/>
      <c r="VIO9" s="9"/>
      <c r="VIP9" s="9"/>
      <c r="VIQ9" s="9"/>
      <c r="VIR9" s="9"/>
      <c r="VIS9" s="9"/>
      <c r="VIT9" s="9"/>
      <c r="VIU9" s="9"/>
      <c r="VIV9" s="9"/>
      <c r="VIW9" s="9"/>
      <c r="VIX9" s="9"/>
      <c r="VIY9" s="9"/>
      <c r="VIZ9" s="9"/>
      <c r="VJA9" s="9"/>
      <c r="VJB9" s="9"/>
      <c r="VJC9" s="9"/>
      <c r="VJD9" s="9"/>
      <c r="VJE9" s="9"/>
      <c r="VJF9" s="9"/>
      <c r="VJG9" s="9"/>
      <c r="VJH9" s="9"/>
      <c r="VJI9" s="9"/>
      <c r="VJJ9" s="9"/>
      <c r="VJK9" s="9"/>
      <c r="VJL9" s="9"/>
      <c r="VJM9" s="9"/>
      <c r="VJN9" s="9"/>
      <c r="VJO9" s="9"/>
      <c r="VJP9" s="9"/>
      <c r="VJQ9" s="9"/>
      <c r="VJR9" s="9"/>
      <c r="VJS9" s="9"/>
      <c r="VJT9" s="9"/>
      <c r="VJU9" s="9"/>
      <c r="VJV9" s="9"/>
      <c r="VJW9" s="9"/>
      <c r="VJX9" s="9"/>
      <c r="VJY9" s="9"/>
      <c r="VJZ9" s="9"/>
      <c r="VKA9" s="9"/>
      <c r="VKB9" s="9"/>
      <c r="VKC9" s="9"/>
      <c r="VKD9" s="9"/>
      <c r="VKE9" s="9"/>
      <c r="VKF9" s="9"/>
      <c r="VKG9" s="9"/>
      <c r="VKH9" s="9"/>
      <c r="VKI9" s="9"/>
      <c r="VKJ9" s="9"/>
      <c r="VKK9" s="9"/>
      <c r="VKL9" s="9"/>
      <c r="VKM9" s="9"/>
      <c r="VKN9" s="9"/>
      <c r="VKO9" s="9"/>
      <c r="VKP9" s="9"/>
      <c r="VKQ9" s="9"/>
      <c r="VKR9" s="9"/>
      <c r="VKS9" s="9"/>
      <c r="VKT9" s="9"/>
      <c r="VKU9" s="9"/>
      <c r="VKV9" s="9"/>
      <c r="VKW9" s="9"/>
      <c r="VKX9" s="9"/>
      <c r="VKY9" s="9"/>
      <c r="VKZ9" s="9"/>
      <c r="VLA9" s="9"/>
      <c r="VLB9" s="9"/>
      <c r="VLC9" s="9"/>
      <c r="VLD9" s="9"/>
      <c r="VLE9" s="9"/>
      <c r="VLF9" s="9"/>
      <c r="VLG9" s="9"/>
      <c r="VLH9" s="9"/>
      <c r="VLI9" s="9"/>
      <c r="VLJ9" s="9"/>
      <c r="VLK9" s="9"/>
      <c r="VLL9" s="9"/>
      <c r="VLM9" s="9"/>
      <c r="VLN9" s="9"/>
      <c r="VLO9" s="9"/>
      <c r="VLP9" s="9"/>
      <c r="VLQ9" s="9"/>
      <c r="VLR9" s="9"/>
      <c r="VLS9" s="9"/>
      <c r="VLT9" s="9"/>
      <c r="VLU9" s="9"/>
      <c r="VLV9" s="9"/>
      <c r="VLW9" s="9"/>
      <c r="VLX9" s="9"/>
      <c r="VLY9" s="9"/>
      <c r="VLZ9" s="9"/>
      <c r="VMA9" s="9"/>
      <c r="VMB9" s="9"/>
      <c r="VMC9" s="9"/>
      <c r="VMD9" s="9"/>
      <c r="VME9" s="9"/>
      <c r="VMF9" s="9"/>
      <c r="VMG9" s="9"/>
      <c r="VMH9" s="9"/>
      <c r="VMI9" s="9"/>
      <c r="VMJ9" s="9"/>
      <c r="VMK9" s="9"/>
      <c r="VML9" s="9"/>
      <c r="VMM9" s="9"/>
      <c r="VMN9" s="9"/>
      <c r="VMO9" s="9"/>
      <c r="VMP9" s="9"/>
      <c r="VMQ9" s="9"/>
      <c r="VMR9" s="9"/>
      <c r="VMS9" s="9"/>
      <c r="VMT9" s="9"/>
      <c r="VMU9" s="9"/>
      <c r="VMV9" s="9"/>
      <c r="VMW9" s="9"/>
      <c r="VMX9" s="9"/>
      <c r="VMY9" s="9"/>
      <c r="VMZ9" s="9"/>
      <c r="VNA9" s="9"/>
      <c r="VNB9" s="9"/>
      <c r="VNC9" s="9"/>
      <c r="VND9" s="9"/>
      <c r="VNE9" s="9"/>
      <c r="VNF9" s="9"/>
      <c r="VNG9" s="9"/>
      <c r="VNH9" s="9"/>
      <c r="VNI9" s="9"/>
      <c r="VNJ9" s="9"/>
      <c r="VNK9" s="9"/>
      <c r="VNL9" s="9"/>
      <c r="VNM9" s="9"/>
      <c r="VNN9" s="9"/>
      <c r="VNO9" s="9"/>
      <c r="VNP9" s="9"/>
      <c r="VNQ9" s="9"/>
      <c r="VNR9" s="9"/>
      <c r="VNS9" s="9"/>
      <c r="VNT9" s="9"/>
      <c r="VNU9" s="9"/>
      <c r="VNV9" s="9"/>
      <c r="VNW9" s="9"/>
      <c r="VNX9" s="9"/>
      <c r="VNY9" s="9"/>
      <c r="VNZ9" s="9"/>
      <c r="VOA9" s="9"/>
      <c r="VOB9" s="9"/>
      <c r="VOC9" s="9"/>
      <c r="VOD9" s="9"/>
      <c r="VOE9" s="9"/>
      <c r="VOF9" s="9"/>
      <c r="VOG9" s="9"/>
      <c r="VOH9" s="9"/>
      <c r="VOI9" s="9"/>
      <c r="VOJ9" s="9"/>
      <c r="VOK9" s="9"/>
      <c r="VOL9" s="9"/>
      <c r="VOM9" s="9"/>
      <c r="VON9" s="9"/>
      <c r="VOO9" s="9"/>
      <c r="VOP9" s="9"/>
      <c r="VOQ9" s="9"/>
      <c r="VOR9" s="9"/>
      <c r="VOS9" s="9"/>
      <c r="VOT9" s="9"/>
      <c r="VOU9" s="9"/>
      <c r="VOV9" s="9"/>
      <c r="VOW9" s="9"/>
      <c r="VOX9" s="9"/>
      <c r="VOY9" s="9"/>
      <c r="VOZ9" s="9"/>
      <c r="VPA9" s="9"/>
      <c r="VPB9" s="9"/>
      <c r="VPC9" s="9"/>
      <c r="VPD9" s="9"/>
      <c r="VPE9" s="9"/>
      <c r="VPF9" s="9"/>
      <c r="VPG9" s="9"/>
      <c r="VPH9" s="9"/>
      <c r="VPI9" s="9"/>
      <c r="VPJ9" s="9"/>
      <c r="VPK9" s="9"/>
      <c r="VPL9" s="9"/>
      <c r="VPM9" s="9"/>
      <c r="VPN9" s="9"/>
      <c r="VPO9" s="9"/>
      <c r="VPP9" s="9"/>
      <c r="VPQ9" s="9"/>
      <c r="VPR9" s="9"/>
      <c r="VPS9" s="9"/>
      <c r="VPT9" s="9"/>
      <c r="VPU9" s="9"/>
      <c r="VPV9" s="9"/>
      <c r="VPW9" s="9"/>
      <c r="VPX9" s="9"/>
      <c r="VPY9" s="9"/>
      <c r="VPZ9" s="9"/>
      <c r="VQA9" s="9"/>
      <c r="VQB9" s="9"/>
      <c r="VQC9" s="9"/>
      <c r="VQD9" s="9"/>
      <c r="VQE9" s="9"/>
      <c r="VQF9" s="9"/>
      <c r="VQG9" s="9"/>
      <c r="VQH9" s="9"/>
      <c r="VQI9" s="9"/>
      <c r="VQJ9" s="9"/>
      <c r="VQK9" s="9"/>
      <c r="VQL9" s="9"/>
      <c r="VQM9" s="9"/>
      <c r="VQN9" s="9"/>
      <c r="VQO9" s="9"/>
      <c r="VQP9" s="9"/>
      <c r="VQQ9" s="9"/>
      <c r="VQR9" s="9"/>
      <c r="VQS9" s="9"/>
      <c r="VQT9" s="9"/>
      <c r="VQU9" s="9"/>
      <c r="VQV9" s="9"/>
      <c r="VQW9" s="9"/>
      <c r="VQX9" s="9"/>
      <c r="VQY9" s="9"/>
      <c r="VQZ9" s="9"/>
      <c r="VRA9" s="9"/>
      <c r="VRB9" s="9"/>
      <c r="VRC9" s="9"/>
      <c r="VRD9" s="9"/>
      <c r="VRE9" s="9"/>
      <c r="VRF9" s="9"/>
      <c r="VRG9" s="9"/>
      <c r="VRH9" s="9"/>
      <c r="VRI9" s="9"/>
      <c r="VRJ9" s="9"/>
      <c r="VRK9" s="9"/>
      <c r="VRL9" s="9"/>
      <c r="VRM9" s="9"/>
      <c r="VRN9" s="9"/>
      <c r="VRO9" s="9"/>
      <c r="VRP9" s="9"/>
      <c r="VRQ9" s="9"/>
      <c r="VRR9" s="9"/>
      <c r="VRS9" s="9"/>
      <c r="VRT9" s="9"/>
      <c r="VRU9" s="9"/>
      <c r="VRV9" s="9"/>
      <c r="VRW9" s="9"/>
      <c r="VRX9" s="9"/>
      <c r="VRY9" s="9"/>
      <c r="VRZ9" s="9"/>
      <c r="VSA9" s="9"/>
      <c r="VSB9" s="9"/>
      <c r="VSC9" s="9"/>
      <c r="VSD9" s="9"/>
      <c r="VSE9" s="9"/>
      <c r="VSF9" s="9"/>
      <c r="VSG9" s="9"/>
      <c r="VSH9" s="9"/>
      <c r="VSI9" s="9"/>
      <c r="VSJ9" s="9"/>
      <c r="VSK9" s="9"/>
      <c r="VSL9" s="9"/>
      <c r="VSM9" s="9"/>
      <c r="VSN9" s="9"/>
      <c r="VSO9" s="9"/>
      <c r="VSP9" s="9"/>
      <c r="VSQ9" s="9"/>
      <c r="VSR9" s="9"/>
      <c r="VSS9" s="9"/>
      <c r="VST9" s="9"/>
      <c r="VSU9" s="9"/>
      <c r="VSV9" s="9"/>
      <c r="VSW9" s="9"/>
      <c r="VSX9" s="9"/>
      <c r="VSY9" s="9"/>
      <c r="VSZ9" s="9"/>
      <c r="VTA9" s="9"/>
      <c r="VTB9" s="9"/>
      <c r="VTC9" s="9"/>
      <c r="VTD9" s="9"/>
      <c r="VTE9" s="9"/>
      <c r="VTF9" s="9"/>
      <c r="VTG9" s="9"/>
      <c r="VTH9" s="9"/>
      <c r="VTI9" s="9"/>
      <c r="VTJ9" s="9"/>
      <c r="VTK9" s="9"/>
      <c r="VTL9" s="9"/>
      <c r="VTM9" s="9"/>
      <c r="VTN9" s="9"/>
      <c r="VTO9" s="9"/>
      <c r="VTP9" s="9"/>
      <c r="VTQ9" s="9"/>
      <c r="VTR9" s="9"/>
      <c r="VTS9" s="9"/>
      <c r="VTT9" s="9"/>
      <c r="VTU9" s="9"/>
      <c r="VTV9" s="9"/>
      <c r="VTW9" s="9"/>
      <c r="VTX9" s="9"/>
      <c r="VTY9" s="9"/>
      <c r="VTZ9" s="9"/>
      <c r="VUA9" s="9"/>
      <c r="VUB9" s="9"/>
      <c r="VUC9" s="9"/>
      <c r="VUD9" s="9"/>
      <c r="VUE9" s="9"/>
      <c r="VUF9" s="9"/>
      <c r="VUG9" s="9"/>
      <c r="VUH9" s="9"/>
      <c r="VUI9" s="9"/>
      <c r="VUJ9" s="9"/>
      <c r="VUK9" s="9"/>
      <c r="VUL9" s="9"/>
      <c r="VUM9" s="9"/>
      <c r="VUN9" s="9"/>
      <c r="VUO9" s="9"/>
      <c r="VUP9" s="9"/>
      <c r="VUQ9" s="9"/>
      <c r="VUR9" s="9"/>
      <c r="VUS9" s="9"/>
      <c r="VUT9" s="9"/>
      <c r="VUU9" s="9"/>
      <c r="VUV9" s="9"/>
      <c r="VUW9" s="9"/>
      <c r="VUX9" s="9"/>
      <c r="VUY9" s="9"/>
      <c r="VUZ9" s="9"/>
      <c r="VVA9" s="9"/>
      <c r="VVB9" s="9"/>
      <c r="VVC9" s="9"/>
      <c r="VVD9" s="9"/>
      <c r="VVE9" s="9"/>
      <c r="VVF9" s="9"/>
      <c r="VVG9" s="9"/>
      <c r="VVH9" s="9"/>
      <c r="VVI9" s="9"/>
      <c r="VVJ9" s="9"/>
      <c r="VVK9" s="9"/>
      <c r="VVL9" s="9"/>
      <c r="VVM9" s="9"/>
      <c r="VVN9" s="9"/>
      <c r="VVO9" s="9"/>
      <c r="VVP9" s="9"/>
      <c r="VVQ9" s="9"/>
      <c r="VVR9" s="9"/>
      <c r="VVS9" s="9"/>
      <c r="VVT9" s="9"/>
      <c r="VVU9" s="9"/>
      <c r="VVV9" s="9"/>
      <c r="VVW9" s="9"/>
      <c r="VVX9" s="9"/>
      <c r="VVY9" s="9"/>
      <c r="VVZ9" s="9"/>
      <c r="VWA9" s="9"/>
      <c r="VWB9" s="9"/>
      <c r="VWC9" s="9"/>
      <c r="VWD9" s="9"/>
      <c r="VWE9" s="9"/>
      <c r="VWF9" s="9"/>
      <c r="VWG9" s="9"/>
      <c r="VWH9" s="9"/>
      <c r="VWI9" s="9"/>
      <c r="VWJ9" s="9"/>
      <c r="VWK9" s="9"/>
      <c r="VWL9" s="9"/>
      <c r="VWM9" s="9"/>
      <c r="VWN9" s="9"/>
      <c r="VWO9" s="9"/>
      <c r="VWP9" s="9"/>
      <c r="VWQ9" s="9"/>
      <c r="VWR9" s="9"/>
      <c r="VWS9" s="9"/>
      <c r="VWT9" s="9"/>
      <c r="VWU9" s="9"/>
      <c r="VWV9" s="9"/>
      <c r="VWW9" s="9"/>
      <c r="VWX9" s="9"/>
      <c r="VWY9" s="9"/>
      <c r="VWZ9" s="9"/>
      <c r="VXA9" s="9"/>
      <c r="VXB9" s="9"/>
      <c r="VXC9" s="9"/>
      <c r="VXD9" s="9"/>
      <c r="VXE9" s="9"/>
      <c r="VXF9" s="9"/>
      <c r="VXG9" s="9"/>
      <c r="VXH9" s="9"/>
      <c r="VXI9" s="9"/>
      <c r="VXJ9" s="9"/>
      <c r="VXK9" s="9"/>
      <c r="VXL9" s="9"/>
      <c r="VXM9" s="9"/>
      <c r="VXN9" s="9"/>
      <c r="VXO9" s="9"/>
      <c r="VXP9" s="9"/>
      <c r="VXQ9" s="9"/>
      <c r="VXR9" s="9"/>
      <c r="VXS9" s="9"/>
      <c r="VXT9" s="9"/>
      <c r="VXU9" s="9"/>
      <c r="VXV9" s="9"/>
      <c r="VXW9" s="9"/>
      <c r="VXX9" s="9"/>
      <c r="VXY9" s="9"/>
      <c r="VXZ9" s="9"/>
      <c r="VYA9" s="9"/>
      <c r="VYB9" s="9"/>
      <c r="VYC9" s="9"/>
      <c r="VYD9" s="9"/>
      <c r="VYE9" s="9"/>
      <c r="VYF9" s="9"/>
      <c r="VYG9" s="9"/>
      <c r="VYH9" s="9"/>
      <c r="VYI9" s="9"/>
      <c r="VYJ9" s="9"/>
      <c r="VYK9" s="9"/>
      <c r="VYL9" s="9"/>
      <c r="VYM9" s="9"/>
      <c r="VYN9" s="9"/>
      <c r="VYO9" s="9"/>
      <c r="VYP9" s="9"/>
      <c r="VYQ9" s="9"/>
      <c r="VYR9" s="9"/>
      <c r="VYS9" s="9"/>
      <c r="VYT9" s="9"/>
      <c r="VYU9" s="9"/>
      <c r="VYV9" s="9"/>
      <c r="VYW9" s="9"/>
      <c r="VYX9" s="9"/>
      <c r="VYY9" s="9"/>
      <c r="VYZ9" s="9"/>
      <c r="VZA9" s="9"/>
      <c r="VZB9" s="9"/>
      <c r="VZC9" s="9"/>
      <c r="VZD9" s="9"/>
      <c r="VZE9" s="9"/>
      <c r="VZF9" s="9"/>
      <c r="VZG9" s="9"/>
      <c r="VZH9" s="9"/>
      <c r="VZI9" s="9"/>
      <c r="VZJ9" s="9"/>
      <c r="VZK9" s="9"/>
      <c r="VZL9" s="9"/>
      <c r="VZM9" s="9"/>
      <c r="VZN9" s="9"/>
      <c r="VZO9" s="9"/>
      <c r="VZP9" s="9"/>
      <c r="VZQ9" s="9"/>
      <c r="VZR9" s="9"/>
      <c r="VZS9" s="9"/>
      <c r="VZT9" s="9"/>
      <c r="VZU9" s="9"/>
      <c r="VZV9" s="9"/>
      <c r="VZW9" s="9"/>
      <c r="VZX9" s="9"/>
      <c r="VZY9" s="9"/>
      <c r="VZZ9" s="9"/>
      <c r="WAA9" s="9"/>
      <c r="WAB9" s="9"/>
      <c r="WAC9" s="9"/>
      <c r="WAD9" s="9"/>
      <c r="WAE9" s="9"/>
      <c r="WAF9" s="9"/>
      <c r="WAG9" s="9"/>
      <c r="WAH9" s="9"/>
      <c r="WAI9" s="9"/>
      <c r="WAJ9" s="9"/>
      <c r="WAK9" s="9"/>
      <c r="WAL9" s="9"/>
      <c r="WAM9" s="9"/>
      <c r="WAN9" s="9"/>
      <c r="WAO9" s="9"/>
      <c r="WAP9" s="9"/>
      <c r="WAQ9" s="9"/>
      <c r="WAR9" s="9"/>
      <c r="WAS9" s="9"/>
      <c r="WAT9" s="9"/>
      <c r="WAU9" s="9"/>
      <c r="WAV9" s="9"/>
      <c r="WAW9" s="9"/>
      <c r="WAX9" s="9"/>
      <c r="WAY9" s="9"/>
      <c r="WAZ9" s="9"/>
      <c r="WBA9" s="9"/>
      <c r="WBB9" s="9"/>
      <c r="WBC9" s="9"/>
      <c r="WBD9" s="9"/>
      <c r="WBE9" s="9"/>
      <c r="WBF9" s="9"/>
      <c r="WBG9" s="9"/>
      <c r="WBH9" s="9"/>
      <c r="WBI9" s="9"/>
      <c r="WBJ9" s="9"/>
      <c r="WBK9" s="9"/>
      <c r="WBL9" s="9"/>
      <c r="WBM9" s="9"/>
      <c r="WBN9" s="9"/>
      <c r="WBO9" s="9"/>
      <c r="WBP9" s="9"/>
      <c r="WBQ9" s="9"/>
      <c r="WBR9" s="9"/>
      <c r="WBS9" s="9"/>
      <c r="WBT9" s="9"/>
      <c r="WBU9" s="9"/>
      <c r="WBV9" s="9"/>
      <c r="WBW9" s="9"/>
      <c r="WBX9" s="9"/>
      <c r="WBY9" s="9"/>
      <c r="WBZ9" s="9"/>
      <c r="WCA9" s="9"/>
      <c r="WCB9" s="9"/>
      <c r="WCC9" s="9"/>
      <c r="WCD9" s="9"/>
      <c r="WCE9" s="9"/>
      <c r="WCF9" s="9"/>
      <c r="WCG9" s="9"/>
      <c r="WCH9" s="9"/>
      <c r="WCI9" s="9"/>
      <c r="WCJ9" s="9"/>
      <c r="WCK9" s="9"/>
      <c r="WCL9" s="9"/>
      <c r="WCM9" s="9"/>
      <c r="WCN9" s="9"/>
      <c r="WCO9" s="9"/>
      <c r="WCP9" s="9"/>
      <c r="WCQ9" s="9"/>
      <c r="WCR9" s="9"/>
      <c r="WCS9" s="9"/>
      <c r="WCT9" s="9"/>
      <c r="WCU9" s="9"/>
      <c r="WCV9" s="9"/>
      <c r="WCW9" s="9"/>
      <c r="WCX9" s="9"/>
      <c r="WCY9" s="9"/>
      <c r="WCZ9" s="9"/>
      <c r="WDA9" s="9"/>
      <c r="WDB9" s="9"/>
      <c r="WDC9" s="9"/>
      <c r="WDD9" s="9"/>
      <c r="WDE9" s="9"/>
      <c r="WDF9" s="9"/>
      <c r="WDG9" s="9"/>
      <c r="WDH9" s="9"/>
      <c r="WDI9" s="9"/>
      <c r="WDJ9" s="9"/>
      <c r="WDK9" s="9"/>
      <c r="WDL9" s="9"/>
      <c r="WDM9" s="9"/>
      <c r="WDN9" s="9"/>
      <c r="WDO9" s="9"/>
      <c r="WDP9" s="9"/>
      <c r="WDQ9" s="9"/>
      <c r="WDR9" s="9"/>
      <c r="WDS9" s="9"/>
      <c r="WDT9" s="9"/>
      <c r="WDU9" s="9"/>
      <c r="WDV9" s="9"/>
      <c r="WDW9" s="9"/>
      <c r="WDX9" s="9"/>
      <c r="WDY9" s="9"/>
      <c r="WDZ9" s="9"/>
      <c r="WEA9" s="9"/>
      <c r="WEB9" s="9"/>
      <c r="WEC9" s="9"/>
      <c r="WED9" s="9"/>
      <c r="WEE9" s="9"/>
      <c r="WEF9" s="9"/>
      <c r="WEG9" s="9"/>
      <c r="WEH9" s="9"/>
      <c r="WEI9" s="9"/>
      <c r="WEJ9" s="9"/>
      <c r="WEK9" s="9"/>
      <c r="WEL9" s="9"/>
      <c r="WEM9" s="9"/>
      <c r="WEN9" s="9"/>
      <c r="WEO9" s="9"/>
      <c r="WEP9" s="9"/>
      <c r="WEQ9" s="9"/>
      <c r="WER9" s="9"/>
      <c r="WES9" s="9"/>
      <c r="WET9" s="9"/>
      <c r="WEU9" s="9"/>
      <c r="WEV9" s="9"/>
      <c r="WEW9" s="9"/>
      <c r="WEX9" s="9"/>
      <c r="WEY9" s="9"/>
      <c r="WEZ9" s="9"/>
      <c r="WFA9" s="9"/>
      <c r="WFB9" s="9"/>
      <c r="WFC9" s="9"/>
      <c r="WFD9" s="9"/>
      <c r="WFE9" s="9"/>
      <c r="WFF9" s="9"/>
      <c r="WFG9" s="9"/>
      <c r="WFH9" s="9"/>
      <c r="WFI9" s="9"/>
      <c r="WFJ9" s="9"/>
      <c r="WFK9" s="9"/>
      <c r="WFL9" s="9"/>
      <c r="WFM9" s="9"/>
      <c r="WFN9" s="9"/>
      <c r="WFO9" s="9"/>
      <c r="WFP9" s="9"/>
      <c r="WFQ9" s="9"/>
      <c r="WFR9" s="9"/>
      <c r="WFS9" s="9"/>
      <c r="WFT9" s="9"/>
      <c r="WFU9" s="9"/>
      <c r="WFV9" s="9"/>
      <c r="WFW9" s="9"/>
      <c r="WFX9" s="9"/>
      <c r="WFY9" s="9"/>
      <c r="WFZ9" s="9"/>
      <c r="WGA9" s="9"/>
      <c r="WGB9" s="9"/>
      <c r="WGC9" s="9"/>
      <c r="WGD9" s="9"/>
      <c r="WGE9" s="9"/>
      <c r="WGF9" s="9"/>
      <c r="WGG9" s="9"/>
      <c r="WGH9" s="9"/>
      <c r="WGI9" s="9"/>
      <c r="WGJ9" s="9"/>
      <c r="WGK9" s="9"/>
      <c r="WGL9" s="9"/>
      <c r="WGM9" s="9"/>
      <c r="WGN9" s="9"/>
      <c r="WGO9" s="9"/>
      <c r="WGP9" s="9"/>
      <c r="WGQ9" s="9"/>
      <c r="WGR9" s="9"/>
      <c r="WGS9" s="9"/>
      <c r="WGT9" s="9"/>
      <c r="WGU9" s="9"/>
      <c r="WGV9" s="9"/>
      <c r="WGW9" s="9"/>
      <c r="WGX9" s="9"/>
      <c r="WGY9" s="9"/>
      <c r="WGZ9" s="9"/>
      <c r="WHA9" s="9"/>
      <c r="WHB9" s="9"/>
      <c r="WHC9" s="9"/>
      <c r="WHD9" s="9"/>
      <c r="WHE9" s="9"/>
      <c r="WHF9" s="9"/>
      <c r="WHG9" s="9"/>
      <c r="WHH9" s="9"/>
      <c r="WHI9" s="9"/>
      <c r="WHJ9" s="9"/>
      <c r="WHK9" s="9"/>
      <c r="WHL9" s="9"/>
      <c r="WHM9" s="9"/>
      <c r="WHN9" s="9"/>
      <c r="WHO9" s="9"/>
      <c r="WHP9" s="9"/>
      <c r="WHQ9" s="9"/>
      <c r="WHR9" s="9"/>
      <c r="WHS9" s="9"/>
      <c r="WHT9" s="9"/>
      <c r="WHU9" s="9"/>
      <c r="WHV9" s="9"/>
      <c r="WHW9" s="9"/>
      <c r="WHX9" s="9"/>
      <c r="WHY9" s="9"/>
      <c r="WHZ9" s="9"/>
      <c r="WIA9" s="9"/>
      <c r="WIB9" s="9"/>
      <c r="WIC9" s="9"/>
      <c r="WID9" s="9"/>
      <c r="WIE9" s="9"/>
      <c r="WIF9" s="9"/>
      <c r="WIG9" s="9"/>
      <c r="WIH9" s="9"/>
      <c r="WII9" s="9"/>
      <c r="WIJ9" s="9"/>
      <c r="WIK9" s="9"/>
      <c r="WIL9" s="9"/>
      <c r="WIM9" s="9"/>
      <c r="WIN9" s="9"/>
      <c r="WIO9" s="9"/>
      <c r="WIP9" s="9"/>
      <c r="WIQ9" s="9"/>
      <c r="WIR9" s="9"/>
      <c r="WIS9" s="9"/>
      <c r="WIT9" s="9"/>
      <c r="WIU9" s="9"/>
      <c r="WIV9" s="9"/>
      <c r="WIW9" s="9"/>
      <c r="WIX9" s="9"/>
      <c r="WIY9" s="9"/>
      <c r="WIZ9" s="9"/>
      <c r="WJA9" s="9"/>
      <c r="WJB9" s="9"/>
      <c r="WJC9" s="9"/>
      <c r="WJD9" s="9"/>
      <c r="WJE9" s="9"/>
      <c r="WJF9" s="9"/>
      <c r="WJG9" s="9"/>
      <c r="WJH9" s="9"/>
      <c r="WJI9" s="9"/>
      <c r="WJJ9" s="9"/>
      <c r="WJK9" s="9"/>
      <c r="WJL9" s="9"/>
      <c r="WJM9" s="9"/>
      <c r="WJN9" s="9"/>
      <c r="WJO9" s="9"/>
      <c r="WJP9" s="9"/>
      <c r="WJQ9" s="9"/>
      <c r="WJR9" s="9"/>
      <c r="WJS9" s="9"/>
      <c r="WJT9" s="9"/>
      <c r="WJU9" s="9"/>
      <c r="WJV9" s="9"/>
      <c r="WJW9" s="9"/>
      <c r="WJX9" s="9"/>
      <c r="WJY9" s="9"/>
      <c r="WJZ9" s="9"/>
      <c r="WKA9" s="9"/>
      <c r="WKB9" s="9"/>
      <c r="WKC9" s="9"/>
      <c r="WKD9" s="9"/>
      <c r="WKE9" s="9"/>
      <c r="WKF9" s="9"/>
      <c r="WKG9" s="9"/>
      <c r="WKH9" s="9"/>
      <c r="WKI9" s="9"/>
      <c r="WKJ9" s="9"/>
      <c r="WKK9" s="9"/>
      <c r="WKL9" s="9"/>
      <c r="WKM9" s="9"/>
      <c r="WKN9" s="9"/>
      <c r="WKO9" s="9"/>
      <c r="WKP9" s="9"/>
      <c r="WKQ9" s="9"/>
      <c r="WKR9" s="9"/>
      <c r="WKS9" s="9"/>
      <c r="WKT9" s="9"/>
      <c r="WKU9" s="9"/>
      <c r="WKV9" s="9"/>
      <c r="WKW9" s="9"/>
      <c r="WKX9" s="9"/>
      <c r="WKY9" s="9"/>
      <c r="WKZ9" s="9"/>
      <c r="WLA9" s="9"/>
      <c r="WLB9" s="9"/>
      <c r="WLC9" s="9"/>
      <c r="WLD9" s="9"/>
      <c r="WLE9" s="9"/>
      <c r="WLF9" s="9"/>
      <c r="WLG9" s="9"/>
      <c r="WLH9" s="9"/>
      <c r="WLI9" s="9"/>
      <c r="WLJ9" s="9"/>
      <c r="WLK9" s="9"/>
      <c r="WLL9" s="9"/>
      <c r="WLM9" s="9"/>
      <c r="WLN9" s="9"/>
      <c r="WLO9" s="9"/>
      <c r="WLP9" s="9"/>
      <c r="WLQ9" s="9"/>
      <c r="WLR9" s="9"/>
      <c r="WLS9" s="9"/>
      <c r="WLT9" s="9"/>
      <c r="WLU9" s="9"/>
      <c r="WLV9" s="9"/>
      <c r="WLW9" s="9"/>
      <c r="WLX9" s="9"/>
      <c r="WLY9" s="9"/>
      <c r="WLZ9" s="9"/>
      <c r="WMA9" s="9"/>
      <c r="WMB9" s="9"/>
      <c r="WMC9" s="9"/>
      <c r="WMD9" s="9"/>
      <c r="WME9" s="9"/>
      <c r="WMF9" s="9"/>
      <c r="WMG9" s="9"/>
      <c r="WMH9" s="9"/>
      <c r="WMI9" s="9"/>
      <c r="WMJ9" s="9"/>
      <c r="WMK9" s="9"/>
      <c r="WML9" s="9"/>
      <c r="WMM9" s="9"/>
      <c r="WMN9" s="9"/>
      <c r="WMO9" s="9"/>
      <c r="WMP9" s="9"/>
      <c r="WMQ9" s="9"/>
      <c r="WMR9" s="9"/>
      <c r="WMS9" s="9"/>
      <c r="WMT9" s="9"/>
      <c r="WMU9" s="9"/>
      <c r="WMV9" s="9"/>
      <c r="WMW9" s="9"/>
      <c r="WMX9" s="9"/>
      <c r="WMY9" s="9"/>
      <c r="WMZ9" s="9"/>
      <c r="WNA9" s="9"/>
      <c r="WNB9" s="9"/>
      <c r="WNC9" s="9"/>
      <c r="WND9" s="9"/>
      <c r="WNE9" s="9"/>
      <c r="WNF9" s="9"/>
      <c r="WNG9" s="9"/>
      <c r="WNH9" s="9"/>
      <c r="WNI9" s="9"/>
      <c r="WNJ9" s="9"/>
      <c r="WNK9" s="9"/>
      <c r="WNL9" s="9"/>
      <c r="WNM9" s="9"/>
      <c r="WNN9" s="9"/>
      <c r="WNO9" s="9"/>
      <c r="WNP9" s="9"/>
      <c r="WNQ9" s="9"/>
      <c r="WNR9" s="9"/>
      <c r="WNS9" s="9"/>
      <c r="WNT9" s="9"/>
      <c r="WNU9" s="9"/>
      <c r="WNV9" s="9"/>
      <c r="WNW9" s="9"/>
      <c r="WNX9" s="9"/>
      <c r="WNY9" s="9"/>
      <c r="WNZ9" s="9"/>
      <c r="WOA9" s="9"/>
      <c r="WOB9" s="9"/>
      <c r="WOC9" s="9"/>
      <c r="WOD9" s="9"/>
      <c r="WOE9" s="9"/>
      <c r="WOF9" s="9"/>
      <c r="WOG9" s="9"/>
      <c r="WOH9" s="9"/>
      <c r="WOI9" s="9"/>
      <c r="WOJ9" s="9"/>
      <c r="WOK9" s="9"/>
      <c r="WOL9" s="9"/>
      <c r="WOM9" s="9"/>
      <c r="WON9" s="9"/>
      <c r="WOO9" s="9"/>
      <c r="WOP9" s="9"/>
      <c r="WOQ9" s="9"/>
      <c r="WOR9" s="9"/>
      <c r="WOS9" s="9"/>
      <c r="WOT9" s="9"/>
      <c r="WOU9" s="9"/>
      <c r="WOV9" s="9"/>
      <c r="WOW9" s="9"/>
      <c r="WOX9" s="9"/>
      <c r="WOY9" s="9"/>
      <c r="WOZ9" s="9"/>
      <c r="WPA9" s="9"/>
      <c r="WPB9" s="9"/>
      <c r="WPC9" s="9"/>
      <c r="WPD9" s="9"/>
      <c r="WPE9" s="9"/>
      <c r="WPF9" s="9"/>
      <c r="WPG9" s="9"/>
      <c r="WPH9" s="9"/>
      <c r="WPI9" s="9"/>
      <c r="WPJ9" s="9"/>
      <c r="WPK9" s="9"/>
      <c r="WPL9" s="9"/>
      <c r="WPM9" s="9"/>
      <c r="WPN9" s="9"/>
      <c r="WPO9" s="9"/>
      <c r="WPP9" s="9"/>
      <c r="WPQ9" s="9"/>
      <c r="WPR9" s="9"/>
      <c r="WPS9" s="9"/>
      <c r="WPT9" s="9"/>
      <c r="WPU9" s="9"/>
      <c r="WPV9" s="9"/>
      <c r="WPW9" s="9"/>
      <c r="WPX9" s="9"/>
      <c r="WPY9" s="9"/>
      <c r="WPZ9" s="9"/>
      <c r="WQA9" s="9"/>
      <c r="WQB9" s="9"/>
      <c r="WQC9" s="9"/>
      <c r="WQD9" s="9"/>
      <c r="WQE9" s="9"/>
      <c r="WQF9" s="9"/>
      <c r="WQG9" s="9"/>
      <c r="WQH9" s="9"/>
      <c r="WQI9" s="9"/>
      <c r="WQJ9" s="9"/>
      <c r="WQK9" s="9"/>
      <c r="WQL9" s="9"/>
      <c r="WQM9" s="9"/>
      <c r="WQN9" s="9"/>
      <c r="WQO9" s="9"/>
      <c r="WQP9" s="9"/>
      <c r="WQQ9" s="9"/>
      <c r="WQR9" s="9"/>
      <c r="WQS9" s="9"/>
      <c r="WQT9" s="9"/>
      <c r="WQU9" s="9"/>
      <c r="WQV9" s="9"/>
      <c r="WQW9" s="9"/>
      <c r="WQX9" s="9"/>
      <c r="WQY9" s="9"/>
      <c r="WQZ9" s="9"/>
      <c r="WRA9" s="9"/>
      <c r="WRB9" s="9"/>
      <c r="WRC9" s="9"/>
      <c r="WRD9" s="9"/>
      <c r="WRE9" s="9"/>
      <c r="WRF9" s="9"/>
      <c r="WRG9" s="9"/>
      <c r="WRH9" s="9"/>
      <c r="WRI9" s="9"/>
      <c r="WRJ9" s="9"/>
      <c r="WRK9" s="9"/>
      <c r="WRL9" s="9"/>
      <c r="WRM9" s="9"/>
      <c r="WRN9" s="9"/>
      <c r="WRO9" s="9"/>
      <c r="WRP9" s="9"/>
      <c r="WRQ9" s="9"/>
      <c r="WRR9" s="9"/>
      <c r="WRS9" s="9"/>
      <c r="WRT9" s="9"/>
      <c r="WRU9" s="9"/>
      <c r="WRV9" s="9"/>
      <c r="WRW9" s="9"/>
      <c r="WRX9" s="9"/>
      <c r="WRY9" s="9"/>
      <c r="WRZ9" s="9"/>
      <c r="WSA9" s="9"/>
      <c r="WSB9" s="9"/>
      <c r="WSC9" s="9"/>
      <c r="WSD9" s="9"/>
      <c r="WSE9" s="9"/>
      <c r="WSF9" s="9"/>
      <c r="WSG9" s="9"/>
      <c r="WSH9" s="9"/>
      <c r="WSI9" s="9"/>
      <c r="WSJ9" s="9"/>
      <c r="WSK9" s="9"/>
      <c r="WSL9" s="9"/>
      <c r="WSM9" s="9"/>
      <c r="WSN9" s="9"/>
      <c r="WSO9" s="9"/>
      <c r="WSP9" s="9"/>
      <c r="WSQ9" s="9"/>
      <c r="WSR9" s="9"/>
      <c r="WSS9" s="9"/>
      <c r="WST9" s="9"/>
      <c r="WSU9" s="9"/>
      <c r="WSV9" s="9"/>
      <c r="WSW9" s="9"/>
      <c r="WSX9" s="9"/>
      <c r="WSY9" s="9"/>
      <c r="WSZ9" s="9"/>
      <c r="WTA9" s="9"/>
      <c r="WTB9" s="9"/>
      <c r="WTC9" s="9"/>
      <c r="WTD9" s="9"/>
      <c r="WTE9" s="9"/>
      <c r="WTF9" s="9"/>
      <c r="WTG9" s="9"/>
      <c r="WTH9" s="9"/>
      <c r="WTI9" s="9"/>
      <c r="WTJ9" s="9"/>
      <c r="WTK9" s="9"/>
      <c r="WTL9" s="9"/>
      <c r="WTM9" s="9"/>
      <c r="WTN9" s="9"/>
      <c r="WTO9" s="9"/>
      <c r="WTP9" s="9"/>
      <c r="WTQ9" s="9"/>
      <c r="WTR9" s="9"/>
      <c r="WTS9" s="9"/>
      <c r="WTT9" s="9"/>
      <c r="WTU9" s="9"/>
      <c r="WTV9" s="9"/>
      <c r="WTW9" s="9"/>
      <c r="WTX9" s="9"/>
      <c r="WTY9" s="9"/>
      <c r="WTZ9" s="9"/>
      <c r="WUA9" s="9"/>
      <c r="WUB9" s="9"/>
      <c r="WUC9" s="9"/>
      <c r="WUD9" s="9"/>
      <c r="WUE9" s="9"/>
      <c r="WUF9" s="9"/>
      <c r="WUG9" s="9"/>
      <c r="WUH9" s="9"/>
      <c r="WUI9" s="9"/>
      <c r="WUJ9" s="9"/>
      <c r="WUK9" s="9"/>
      <c r="WUL9" s="9"/>
      <c r="WUM9" s="9"/>
      <c r="WUN9" s="9"/>
      <c r="WUO9" s="9"/>
      <c r="WUP9" s="9"/>
      <c r="WUQ9" s="9"/>
      <c r="WUR9" s="9"/>
      <c r="WUS9" s="9"/>
      <c r="WUT9" s="9"/>
      <c r="WUU9" s="9"/>
      <c r="WUV9" s="9"/>
      <c r="WUW9" s="9"/>
      <c r="WUX9" s="9"/>
      <c r="WUY9" s="9"/>
      <c r="WUZ9" s="9"/>
      <c r="WVA9" s="9"/>
      <c r="WVB9" s="9"/>
      <c r="WVC9" s="9"/>
      <c r="WVD9" s="9"/>
      <c r="WVE9" s="9"/>
      <c r="WVF9" s="9"/>
      <c r="WVG9" s="9"/>
      <c r="WVH9" s="9"/>
      <c r="WVI9" s="9"/>
      <c r="WVJ9" s="9"/>
      <c r="WVK9" s="9"/>
      <c r="WVL9" s="9"/>
      <c r="WVM9" s="9"/>
      <c r="WVN9" s="9"/>
      <c r="WVO9" s="9"/>
      <c r="WVP9" s="9"/>
      <c r="WVQ9" s="9"/>
      <c r="WVR9" s="9"/>
      <c r="WVS9" s="9"/>
      <c r="WVT9" s="9"/>
      <c r="WVU9" s="9"/>
      <c r="WVV9" s="9"/>
      <c r="WVW9" s="9"/>
      <c r="WVX9" s="9"/>
      <c r="WVY9" s="9"/>
      <c r="WVZ9" s="9"/>
      <c r="WWA9" s="9"/>
      <c r="WWB9" s="9"/>
      <c r="WWC9" s="9"/>
      <c r="WWD9" s="9"/>
      <c r="WWE9" s="9"/>
      <c r="WWF9" s="9"/>
      <c r="WWG9" s="9"/>
      <c r="WWH9" s="9"/>
      <c r="WWI9" s="9"/>
      <c r="WWJ9" s="9"/>
      <c r="WWK9" s="9"/>
      <c r="WWL9" s="9"/>
      <c r="WWM9" s="9"/>
      <c r="WWN9" s="9"/>
      <c r="WWO9" s="9"/>
      <c r="WWP9" s="9"/>
      <c r="WWQ9" s="9"/>
      <c r="WWR9" s="9"/>
      <c r="WWS9" s="9"/>
      <c r="WWT9" s="9"/>
      <c r="WWU9" s="9"/>
      <c r="WWV9" s="9"/>
      <c r="WWW9" s="9"/>
      <c r="WWX9" s="9"/>
      <c r="WWY9" s="9"/>
      <c r="WWZ9" s="9"/>
      <c r="WXA9" s="9"/>
      <c r="WXB9" s="9"/>
      <c r="WXC9" s="9"/>
      <c r="WXD9" s="9"/>
      <c r="WXE9" s="9"/>
      <c r="WXF9" s="9"/>
      <c r="WXG9" s="9"/>
      <c r="WXH9" s="9"/>
      <c r="WXI9" s="9"/>
      <c r="WXJ9" s="9"/>
      <c r="WXK9" s="9"/>
      <c r="WXL9" s="9"/>
      <c r="WXM9" s="9"/>
      <c r="WXN9" s="9"/>
      <c r="WXO9" s="9"/>
      <c r="WXP9" s="9"/>
      <c r="WXQ9" s="9"/>
      <c r="WXR9" s="9"/>
      <c r="WXS9" s="9"/>
      <c r="WXT9" s="9"/>
      <c r="WXU9" s="9"/>
      <c r="WXV9" s="9"/>
      <c r="WXW9" s="9"/>
      <c r="WXX9" s="9"/>
      <c r="WXY9" s="9"/>
      <c r="WXZ9" s="9"/>
      <c r="WYA9" s="9"/>
      <c r="WYB9" s="9"/>
      <c r="WYC9" s="9"/>
      <c r="WYD9" s="9"/>
      <c r="WYE9" s="9"/>
      <c r="WYF9" s="9"/>
      <c r="WYG9" s="9"/>
      <c r="WYH9" s="9"/>
      <c r="WYI9" s="9"/>
      <c r="WYJ9" s="9"/>
      <c r="WYK9" s="9"/>
      <c r="WYL9" s="9"/>
      <c r="WYM9" s="9"/>
      <c r="WYN9" s="9"/>
      <c r="WYO9" s="9"/>
      <c r="WYP9" s="9"/>
      <c r="WYQ9" s="9"/>
      <c r="WYR9" s="9"/>
      <c r="WYS9" s="9"/>
      <c r="WYT9" s="9"/>
      <c r="WYU9" s="9"/>
      <c r="WYV9" s="9"/>
      <c r="WYW9" s="9"/>
      <c r="WYX9" s="9"/>
      <c r="WYY9" s="9"/>
      <c r="WYZ9" s="9"/>
      <c r="WZA9" s="9"/>
      <c r="WZB9" s="9"/>
      <c r="WZC9" s="9"/>
      <c r="WZD9" s="9"/>
      <c r="WZE9" s="9"/>
      <c r="WZF9" s="9"/>
      <c r="WZG9" s="9"/>
      <c r="WZH9" s="9"/>
      <c r="WZI9" s="9"/>
      <c r="WZJ9" s="9"/>
      <c r="WZK9" s="9"/>
      <c r="WZL9" s="9"/>
      <c r="WZM9" s="9"/>
      <c r="WZN9" s="9"/>
      <c r="WZO9" s="9"/>
      <c r="WZP9" s="9"/>
      <c r="WZQ9" s="9"/>
      <c r="WZR9" s="9"/>
      <c r="WZS9" s="9"/>
      <c r="WZT9" s="9"/>
      <c r="WZU9" s="9"/>
      <c r="WZV9" s="9"/>
      <c r="WZW9" s="9"/>
      <c r="WZX9" s="9"/>
      <c r="WZY9" s="9"/>
      <c r="WZZ9" s="9"/>
      <c r="XAA9" s="9"/>
      <c r="XAB9" s="9"/>
      <c r="XAC9" s="9"/>
      <c r="XAD9" s="9"/>
      <c r="XAE9" s="9"/>
      <c r="XAF9" s="9"/>
      <c r="XAG9" s="9"/>
      <c r="XAH9" s="9"/>
      <c r="XAI9" s="9"/>
      <c r="XAJ9" s="9"/>
      <c r="XAK9" s="9"/>
      <c r="XAL9" s="9"/>
      <c r="XAM9" s="9"/>
      <c r="XAN9" s="9"/>
      <c r="XAO9" s="9"/>
      <c r="XAP9" s="9"/>
      <c r="XAQ9" s="9"/>
      <c r="XAR9" s="9"/>
      <c r="XAS9" s="9"/>
      <c r="XAT9" s="9"/>
      <c r="XAU9" s="9"/>
      <c r="XAV9" s="9"/>
      <c r="XAW9" s="9"/>
      <c r="XAX9" s="9"/>
      <c r="XAY9" s="9"/>
      <c r="XAZ9" s="9"/>
      <c r="XBA9" s="9"/>
      <c r="XBB9" s="9"/>
      <c r="XBC9" s="9"/>
      <c r="XBD9" s="9"/>
      <c r="XBE9" s="9"/>
      <c r="XBF9" s="9"/>
      <c r="XBG9" s="9"/>
      <c r="XBH9" s="9"/>
      <c r="XBI9" s="9"/>
      <c r="XBJ9" s="9"/>
      <c r="XBK9" s="9"/>
      <c r="XBL9" s="9"/>
      <c r="XBM9" s="9"/>
      <c r="XBN9" s="9"/>
      <c r="XBO9" s="9"/>
      <c r="XBP9" s="9"/>
      <c r="XBQ9" s="9"/>
      <c r="XBR9" s="9"/>
      <c r="XBS9" s="9"/>
      <c r="XBT9" s="9"/>
      <c r="XBU9" s="9"/>
      <c r="XBV9" s="9"/>
      <c r="XBW9" s="9"/>
      <c r="XBX9" s="9"/>
      <c r="XBY9" s="9"/>
      <c r="XBZ9" s="9"/>
      <c r="XCA9" s="9"/>
      <c r="XCB9" s="9"/>
      <c r="XCC9" s="9"/>
      <c r="XCD9" s="9"/>
      <c r="XCE9" s="9"/>
      <c r="XCF9" s="9"/>
      <c r="XCG9" s="9"/>
      <c r="XCH9" s="9"/>
      <c r="XCI9" s="9"/>
      <c r="XCJ9" s="9"/>
      <c r="XCK9" s="9"/>
      <c r="XCL9" s="9"/>
      <c r="XCM9" s="9"/>
      <c r="XCN9" s="9"/>
      <c r="XCO9" s="9"/>
      <c r="XCP9" s="9"/>
      <c r="XCQ9" s="9"/>
      <c r="XCR9" s="9"/>
      <c r="XCS9" s="9"/>
      <c r="XCT9" s="9"/>
      <c r="XCU9" s="9"/>
      <c r="XCV9" s="9"/>
      <c r="XCW9" s="9"/>
      <c r="XCX9" s="9"/>
      <c r="XCY9" s="9"/>
      <c r="XCZ9" s="9"/>
      <c r="XDA9" s="9"/>
      <c r="XDB9" s="9"/>
      <c r="XDC9" s="9"/>
      <c r="XDD9" s="9"/>
      <c r="XDE9" s="9"/>
      <c r="XDF9" s="9"/>
      <c r="XDG9" s="9"/>
      <c r="XDH9" s="9"/>
      <c r="XDI9" s="9"/>
      <c r="XDJ9" s="9"/>
      <c r="XDK9" s="9"/>
      <c r="XDL9" s="9"/>
      <c r="XDM9" s="9"/>
      <c r="XDN9" s="9"/>
      <c r="XDO9" s="9"/>
      <c r="XDP9" s="9"/>
      <c r="XDQ9" s="9"/>
      <c r="XDR9" s="9"/>
      <c r="XDS9" s="9"/>
      <c r="XDT9" s="9"/>
      <c r="XDU9" s="9"/>
      <c r="XDV9" s="9"/>
      <c r="XDW9" s="9"/>
      <c r="XDX9" s="9"/>
      <c r="XDY9" s="9"/>
      <c r="XDZ9" s="9"/>
      <c r="XEA9" s="9"/>
      <c r="XEB9" s="9"/>
      <c r="XEC9" s="9"/>
      <c r="XED9" s="9"/>
      <c r="XEE9" s="9"/>
      <c r="XEF9" s="9"/>
      <c r="XEG9" s="9"/>
      <c r="XEH9" s="9"/>
      <c r="XEI9" s="9"/>
      <c r="XEJ9" s="9"/>
      <c r="XEK9" s="9"/>
      <c r="XEL9" s="9"/>
      <c r="XEM9" s="9"/>
      <c r="XEN9" s="9"/>
      <c r="XEO9" s="9"/>
      <c r="XEP9" s="9"/>
      <c r="XEQ9" s="9"/>
      <c r="XER9" s="9"/>
      <c r="XES9" s="9"/>
      <c r="XET9" s="9"/>
      <c r="XEU9" s="9"/>
      <c r="XEV9" s="9"/>
      <c r="XEW9" s="9"/>
      <c r="XEX9" s="9"/>
      <c r="XEY9" s="9"/>
      <c r="XEZ9" s="9"/>
      <c r="XFA9" s="9"/>
      <c r="XFB9" s="9"/>
      <c r="XFC9" s="9"/>
      <c r="XFD9" s="9"/>
    </row>
    <row r="10" spans="1:16384" ht="39.950000000000003" customHeight="1">
      <c r="A10" s="522"/>
      <c r="B10" s="527"/>
      <c r="C10" s="13" t="s">
        <v>3249</v>
      </c>
      <c r="D10" s="13" t="s">
        <v>3260</v>
      </c>
      <c r="E10" s="13" t="s">
        <v>3268</v>
      </c>
      <c r="F10" s="14" t="s">
        <v>3262</v>
      </c>
      <c r="G10" s="13" t="s">
        <v>3269</v>
      </c>
      <c r="H10" s="14" t="s">
        <v>3263</v>
      </c>
      <c r="I10" s="14" t="s">
        <v>3258</v>
      </c>
      <c r="J10" s="13" t="s">
        <v>3270</v>
      </c>
    </row>
    <row r="11" spans="1:16384" ht="39.950000000000003" customHeight="1">
      <c r="A11" s="522"/>
      <c r="B11" s="527"/>
      <c r="C11" s="13" t="s">
        <v>3271</v>
      </c>
      <c r="D11" s="13" t="s">
        <v>3272</v>
      </c>
      <c r="E11" s="13" t="s">
        <v>3273</v>
      </c>
      <c r="F11" s="14" t="s">
        <v>3252</v>
      </c>
      <c r="G11" s="13" t="s">
        <v>3274</v>
      </c>
      <c r="H11" s="14" t="s">
        <v>3275</v>
      </c>
      <c r="I11" s="14" t="s">
        <v>3254</v>
      </c>
      <c r="J11" s="13" t="s">
        <v>3276</v>
      </c>
    </row>
    <row r="12" spans="1:16384" ht="39.950000000000003" customHeight="1">
      <c r="A12" s="522"/>
      <c r="B12" s="527"/>
      <c r="C12" s="13" t="s">
        <v>3249</v>
      </c>
      <c r="D12" s="13" t="s">
        <v>3260</v>
      </c>
      <c r="E12" s="13" t="s">
        <v>3277</v>
      </c>
      <c r="F12" s="14" t="s">
        <v>3262</v>
      </c>
      <c r="G12" s="13" t="s">
        <v>3278</v>
      </c>
      <c r="H12" s="14" t="s">
        <v>3263</v>
      </c>
      <c r="I12" s="14" t="s">
        <v>3258</v>
      </c>
      <c r="J12" s="13" t="s">
        <v>3279</v>
      </c>
    </row>
    <row r="13" spans="1:16384" ht="39.950000000000003" customHeight="1">
      <c r="A13" s="522"/>
      <c r="B13" s="527"/>
      <c r="C13" s="13" t="s">
        <v>3249</v>
      </c>
      <c r="D13" s="13" t="s">
        <v>3260</v>
      </c>
      <c r="E13" s="13" t="s">
        <v>3280</v>
      </c>
      <c r="F13" s="14" t="s">
        <v>3262</v>
      </c>
      <c r="G13" s="15">
        <v>142273</v>
      </c>
      <c r="H13" s="14" t="s">
        <v>3263</v>
      </c>
      <c r="I13" s="14" t="s">
        <v>3258</v>
      </c>
      <c r="J13" s="13" t="s">
        <v>3281</v>
      </c>
    </row>
    <row r="14" spans="1:16384" ht="39.950000000000003" customHeight="1">
      <c r="A14" s="522"/>
      <c r="B14" s="527"/>
      <c r="C14" s="13" t="s">
        <v>3271</v>
      </c>
      <c r="D14" s="13" t="s">
        <v>3282</v>
      </c>
      <c r="E14" s="13" t="s">
        <v>3283</v>
      </c>
      <c r="F14" s="14" t="s">
        <v>3252</v>
      </c>
      <c r="G14" s="13" t="s">
        <v>3284</v>
      </c>
      <c r="H14" s="14" t="s">
        <v>3275</v>
      </c>
      <c r="I14" s="14" t="s">
        <v>3254</v>
      </c>
      <c r="J14" s="13" t="s">
        <v>3276</v>
      </c>
    </row>
    <row r="15" spans="1:16384" ht="39.950000000000003" customHeight="1">
      <c r="A15" s="522"/>
      <c r="B15" s="527"/>
      <c r="C15" s="13" t="s">
        <v>3249</v>
      </c>
      <c r="D15" s="13" t="s">
        <v>3250</v>
      </c>
      <c r="E15" s="13" t="s">
        <v>3285</v>
      </c>
      <c r="F15" s="14" t="s">
        <v>3252</v>
      </c>
      <c r="G15" s="13" t="s">
        <v>3286</v>
      </c>
      <c r="H15" s="14" t="s">
        <v>3253</v>
      </c>
      <c r="I15" s="14" t="s">
        <v>3258</v>
      </c>
      <c r="J15" s="13" t="s">
        <v>3259</v>
      </c>
    </row>
    <row r="16" spans="1:16384" ht="39.950000000000003" customHeight="1">
      <c r="A16" s="522"/>
      <c r="B16" s="527"/>
      <c r="C16" s="13" t="s">
        <v>3271</v>
      </c>
      <c r="D16" s="13" t="s">
        <v>3272</v>
      </c>
      <c r="E16" s="13" t="s">
        <v>3287</v>
      </c>
      <c r="F16" s="14" t="s">
        <v>3252</v>
      </c>
      <c r="G16" s="13" t="s">
        <v>3274</v>
      </c>
      <c r="H16" s="14" t="s">
        <v>3275</v>
      </c>
      <c r="I16" s="14" t="s">
        <v>3254</v>
      </c>
      <c r="J16" s="13" t="s">
        <v>3288</v>
      </c>
    </row>
    <row r="17" spans="1:10" ht="39.950000000000003" customHeight="1">
      <c r="A17" s="522"/>
      <c r="B17" s="527"/>
      <c r="C17" s="13" t="s">
        <v>3249</v>
      </c>
      <c r="D17" s="13" t="s">
        <v>3289</v>
      </c>
      <c r="E17" s="13" t="s">
        <v>3290</v>
      </c>
      <c r="F17" s="14" t="s">
        <v>3252</v>
      </c>
      <c r="G17" s="13" t="s">
        <v>3274</v>
      </c>
      <c r="H17" s="14" t="s">
        <v>3275</v>
      </c>
      <c r="I17" s="14" t="s">
        <v>3254</v>
      </c>
      <c r="J17" s="13" t="s">
        <v>3259</v>
      </c>
    </row>
    <row r="18" spans="1:10" ht="39.950000000000003" customHeight="1">
      <c r="A18" s="522"/>
      <c r="B18" s="527"/>
      <c r="C18" s="13" t="s">
        <v>3249</v>
      </c>
      <c r="D18" s="13" t="s">
        <v>3289</v>
      </c>
      <c r="E18" s="13" t="s">
        <v>3291</v>
      </c>
      <c r="F18" s="14" t="s">
        <v>3252</v>
      </c>
      <c r="G18" s="13" t="s">
        <v>3284</v>
      </c>
      <c r="H18" s="14" t="s">
        <v>3275</v>
      </c>
      <c r="I18" s="14" t="s">
        <v>3254</v>
      </c>
      <c r="J18" s="13" t="s">
        <v>3292</v>
      </c>
    </row>
    <row r="19" spans="1:10" ht="39.950000000000003" customHeight="1">
      <c r="A19" s="522"/>
      <c r="B19" s="527"/>
      <c r="C19" s="13" t="s">
        <v>3249</v>
      </c>
      <c r="D19" s="13" t="s">
        <v>3289</v>
      </c>
      <c r="E19" s="13" t="s">
        <v>3293</v>
      </c>
      <c r="F19" s="14" t="s">
        <v>3252</v>
      </c>
      <c r="G19" s="13" t="s">
        <v>3274</v>
      </c>
      <c r="H19" s="14" t="s">
        <v>3275</v>
      </c>
      <c r="I19" s="14" t="s">
        <v>3254</v>
      </c>
      <c r="J19" s="13" t="s">
        <v>3294</v>
      </c>
    </row>
    <row r="20" spans="1:10" ht="39.950000000000003" customHeight="1">
      <c r="A20" s="522"/>
      <c r="B20" s="527"/>
      <c r="C20" s="13" t="s">
        <v>3249</v>
      </c>
      <c r="D20" s="13" t="s">
        <v>3295</v>
      </c>
      <c r="E20" s="13" t="s">
        <v>3296</v>
      </c>
      <c r="F20" s="14" t="s">
        <v>3252</v>
      </c>
      <c r="G20" s="13" t="s">
        <v>3274</v>
      </c>
      <c r="H20" s="14" t="s">
        <v>3275</v>
      </c>
      <c r="I20" s="14" t="s">
        <v>3254</v>
      </c>
      <c r="J20" s="13" t="s">
        <v>3297</v>
      </c>
    </row>
    <row r="21" spans="1:10" ht="39.950000000000003" customHeight="1">
      <c r="A21" s="522"/>
      <c r="B21" s="527"/>
      <c r="C21" s="13" t="s">
        <v>3249</v>
      </c>
      <c r="D21" s="13" t="s">
        <v>3250</v>
      </c>
      <c r="E21" s="13" t="s">
        <v>3265</v>
      </c>
      <c r="F21" s="14" t="s">
        <v>3252</v>
      </c>
      <c r="G21" s="13" t="s">
        <v>3298</v>
      </c>
      <c r="H21" s="14" t="s">
        <v>3253</v>
      </c>
      <c r="I21" s="14" t="s">
        <v>3254</v>
      </c>
      <c r="J21" s="13" t="s">
        <v>3299</v>
      </c>
    </row>
    <row r="22" spans="1:10" ht="39.950000000000003" customHeight="1">
      <c r="A22" s="522"/>
      <c r="B22" s="527"/>
      <c r="C22" s="13" t="s">
        <v>3249</v>
      </c>
      <c r="D22" s="13" t="s">
        <v>3260</v>
      </c>
      <c r="E22" s="13" t="s">
        <v>3300</v>
      </c>
      <c r="F22" s="14" t="s">
        <v>3262</v>
      </c>
      <c r="G22" s="15">
        <v>2600</v>
      </c>
      <c r="H22" s="14" t="s">
        <v>3263</v>
      </c>
      <c r="I22" s="14" t="s">
        <v>3258</v>
      </c>
      <c r="J22" s="13" t="s">
        <v>3301</v>
      </c>
    </row>
    <row r="23" spans="1:10" ht="39.950000000000003" customHeight="1">
      <c r="A23" s="523"/>
      <c r="B23" s="528"/>
      <c r="C23" s="13" t="s">
        <v>3302</v>
      </c>
      <c r="D23" s="13" t="s">
        <v>3303</v>
      </c>
      <c r="E23" s="13" t="s">
        <v>3304</v>
      </c>
      <c r="F23" s="14" t="s">
        <v>3252</v>
      </c>
      <c r="G23" s="13" t="s">
        <v>3284</v>
      </c>
      <c r="H23" s="14" t="s">
        <v>3275</v>
      </c>
      <c r="I23" s="14" t="s">
        <v>3254</v>
      </c>
      <c r="J23" s="13" t="s">
        <v>3305</v>
      </c>
    </row>
    <row r="24" spans="1:10" ht="39.950000000000003" customHeight="1">
      <c r="A24" s="524" t="s">
        <v>3306</v>
      </c>
      <c r="B24" s="524" t="s">
        <v>3307</v>
      </c>
      <c r="C24" s="13" t="s">
        <v>3249</v>
      </c>
      <c r="D24" s="13" t="s">
        <v>3260</v>
      </c>
      <c r="E24" s="13" t="s">
        <v>3308</v>
      </c>
      <c r="F24" s="14" t="s">
        <v>3252</v>
      </c>
      <c r="G24" s="15">
        <v>465500</v>
      </c>
      <c r="H24" s="14" t="s">
        <v>3275</v>
      </c>
      <c r="I24" s="14" t="s">
        <v>3258</v>
      </c>
      <c r="J24" s="13" t="s">
        <v>3309</v>
      </c>
    </row>
    <row r="25" spans="1:10" ht="60" customHeight="1">
      <c r="A25" s="524"/>
      <c r="B25" s="524"/>
      <c r="C25" s="13" t="s">
        <v>3302</v>
      </c>
      <c r="D25" s="13" t="s">
        <v>3303</v>
      </c>
      <c r="E25" s="13" t="s">
        <v>3310</v>
      </c>
      <c r="F25" s="14" t="s">
        <v>3262</v>
      </c>
      <c r="G25" s="13" t="s">
        <v>3311</v>
      </c>
      <c r="H25" s="14" t="s">
        <v>3275</v>
      </c>
      <c r="I25" s="14" t="s">
        <v>3258</v>
      </c>
      <c r="J25" s="13" t="s">
        <v>3312</v>
      </c>
    </row>
    <row r="26" spans="1:10" ht="39.950000000000003" customHeight="1">
      <c r="A26" s="524"/>
      <c r="B26" s="524"/>
      <c r="C26" s="13" t="s">
        <v>3249</v>
      </c>
      <c r="D26" s="13" t="s">
        <v>3289</v>
      </c>
      <c r="E26" s="13" t="s">
        <v>3313</v>
      </c>
      <c r="F26" s="14" t="s">
        <v>3252</v>
      </c>
      <c r="G26" s="13" t="s">
        <v>3274</v>
      </c>
      <c r="H26" s="14" t="s">
        <v>3275</v>
      </c>
      <c r="I26" s="14" t="s">
        <v>3258</v>
      </c>
      <c r="J26" s="13" t="s">
        <v>3314</v>
      </c>
    </row>
    <row r="27" spans="1:10" ht="39.950000000000003" customHeight="1">
      <c r="A27" s="524"/>
      <c r="B27" s="524"/>
      <c r="C27" s="13" t="s">
        <v>3271</v>
      </c>
      <c r="D27" s="13" t="s">
        <v>3282</v>
      </c>
      <c r="E27" s="13" t="s">
        <v>3315</v>
      </c>
      <c r="F27" s="14" t="s">
        <v>3252</v>
      </c>
      <c r="G27" s="13" t="s">
        <v>3316</v>
      </c>
      <c r="H27" s="14" t="s">
        <v>3275</v>
      </c>
      <c r="I27" s="14" t="s">
        <v>3254</v>
      </c>
      <c r="J27" s="13" t="s">
        <v>3317</v>
      </c>
    </row>
    <row r="28" spans="1:10" ht="39.950000000000003" customHeight="1">
      <c r="A28" s="524"/>
      <c r="B28" s="524"/>
      <c r="C28" s="13" t="s">
        <v>3249</v>
      </c>
      <c r="D28" s="13" t="s">
        <v>3260</v>
      </c>
      <c r="E28" s="13" t="s">
        <v>3318</v>
      </c>
      <c r="F28" s="14" t="s">
        <v>3262</v>
      </c>
      <c r="G28" s="13" t="s">
        <v>3319</v>
      </c>
      <c r="H28" s="14" t="s">
        <v>3320</v>
      </c>
      <c r="I28" s="14" t="s">
        <v>3258</v>
      </c>
      <c r="J28" s="13" t="s">
        <v>3321</v>
      </c>
    </row>
    <row r="29" spans="1:10" ht="60" customHeight="1">
      <c r="A29" s="524"/>
      <c r="B29" s="524"/>
      <c r="C29" s="13" t="s">
        <v>3302</v>
      </c>
      <c r="D29" s="13" t="s">
        <v>3303</v>
      </c>
      <c r="E29" s="13" t="s">
        <v>3322</v>
      </c>
      <c r="F29" s="14" t="s">
        <v>3262</v>
      </c>
      <c r="G29" s="13">
        <v>95</v>
      </c>
      <c r="H29" s="14" t="s">
        <v>3275</v>
      </c>
      <c r="I29" s="14" t="s">
        <v>3258</v>
      </c>
      <c r="J29" s="13" t="s">
        <v>3312</v>
      </c>
    </row>
    <row r="30" spans="1:10" ht="39.950000000000003" customHeight="1">
      <c r="A30" s="524"/>
      <c r="B30" s="524"/>
      <c r="C30" s="13" t="s">
        <v>3271</v>
      </c>
      <c r="D30" s="13" t="s">
        <v>3272</v>
      </c>
      <c r="E30" s="13" t="s">
        <v>3323</v>
      </c>
      <c r="F30" s="14" t="s">
        <v>3252</v>
      </c>
      <c r="G30" s="13" t="s">
        <v>3324</v>
      </c>
      <c r="H30" s="14" t="s">
        <v>3275</v>
      </c>
      <c r="I30" s="14" t="s">
        <v>3254</v>
      </c>
      <c r="J30" s="13" t="s">
        <v>3323</v>
      </c>
    </row>
    <row r="31" spans="1:10" ht="39.950000000000003" customHeight="1">
      <c r="A31" s="524"/>
      <c r="B31" s="524"/>
      <c r="C31" s="13" t="s">
        <v>3249</v>
      </c>
      <c r="D31" s="13" t="s">
        <v>3289</v>
      </c>
      <c r="E31" s="13" t="s">
        <v>3325</v>
      </c>
      <c r="F31" s="14" t="s">
        <v>3252</v>
      </c>
      <c r="G31" s="13" t="s">
        <v>3274</v>
      </c>
      <c r="H31" s="14" t="s">
        <v>3275</v>
      </c>
      <c r="I31" s="14" t="s">
        <v>3258</v>
      </c>
      <c r="J31" s="13" t="s">
        <v>3326</v>
      </c>
    </row>
    <row r="32" spans="1:10" ht="39.950000000000003" customHeight="1">
      <c r="A32" s="524"/>
      <c r="B32" s="524"/>
      <c r="C32" s="13" t="s">
        <v>3271</v>
      </c>
      <c r="D32" s="13" t="s">
        <v>3282</v>
      </c>
      <c r="E32" s="13" t="s">
        <v>3327</v>
      </c>
      <c r="F32" s="14" t="s">
        <v>3252</v>
      </c>
      <c r="G32" s="13" t="s">
        <v>3328</v>
      </c>
      <c r="H32" s="14" t="s">
        <v>3275</v>
      </c>
      <c r="I32" s="14" t="s">
        <v>3254</v>
      </c>
      <c r="J32" s="13" t="s">
        <v>3329</v>
      </c>
    </row>
    <row r="33" spans="1:10" ht="39.950000000000003" customHeight="1">
      <c r="A33" s="524"/>
      <c r="B33" s="524"/>
      <c r="C33" s="13" t="s">
        <v>3271</v>
      </c>
      <c r="D33" s="13" t="s">
        <v>3272</v>
      </c>
      <c r="E33" s="13" t="s">
        <v>3330</v>
      </c>
      <c r="F33" s="14" t="s">
        <v>3252</v>
      </c>
      <c r="G33" s="13" t="s">
        <v>3324</v>
      </c>
      <c r="H33" s="14" t="s">
        <v>3275</v>
      </c>
      <c r="I33" s="14" t="s">
        <v>3254</v>
      </c>
      <c r="J33" s="13" t="s">
        <v>3331</v>
      </c>
    </row>
    <row r="34" spans="1:10" ht="39.950000000000003" customHeight="1">
      <c r="A34" s="525"/>
      <c r="B34" s="525"/>
      <c r="C34" s="13" t="s">
        <v>3249</v>
      </c>
      <c r="D34" s="13" t="s">
        <v>3260</v>
      </c>
      <c r="E34" s="13" t="s">
        <v>3332</v>
      </c>
      <c r="F34" s="14" t="s">
        <v>3262</v>
      </c>
      <c r="G34" s="13" t="s">
        <v>3333</v>
      </c>
      <c r="H34" s="14" t="s">
        <v>3275</v>
      </c>
      <c r="I34" s="14" t="s">
        <v>3258</v>
      </c>
      <c r="J34" s="13" t="s">
        <v>3332</v>
      </c>
    </row>
    <row r="35" spans="1:10" s="8" customFormat="1" ht="39.950000000000003" customHeight="1">
      <c r="A35" s="521" t="s">
        <v>3334</v>
      </c>
      <c r="B35" s="526" t="s">
        <v>3335</v>
      </c>
      <c r="C35" s="13" t="s">
        <v>3302</v>
      </c>
      <c r="D35" s="13" t="s">
        <v>3303</v>
      </c>
      <c r="E35" s="13" t="s">
        <v>3336</v>
      </c>
      <c r="F35" s="14" t="s">
        <v>3262</v>
      </c>
      <c r="G35" s="15" t="s">
        <v>3257</v>
      </c>
      <c r="H35" s="14" t="s">
        <v>3275</v>
      </c>
      <c r="I35" s="14" t="s">
        <v>3258</v>
      </c>
      <c r="J35" s="13" t="s">
        <v>3337</v>
      </c>
    </row>
    <row r="36" spans="1:10" s="8" customFormat="1" ht="39.950000000000003" customHeight="1">
      <c r="A36" s="522"/>
      <c r="B36" s="527"/>
      <c r="C36" s="13" t="s">
        <v>3249</v>
      </c>
      <c r="D36" s="13" t="s">
        <v>3260</v>
      </c>
      <c r="E36" s="13" t="s">
        <v>3338</v>
      </c>
      <c r="F36" s="14" t="s">
        <v>3339</v>
      </c>
      <c r="G36" s="15">
        <v>50000</v>
      </c>
      <c r="H36" s="14" t="s">
        <v>3340</v>
      </c>
      <c r="I36" s="14" t="s">
        <v>3258</v>
      </c>
      <c r="J36" s="13" t="s">
        <v>3341</v>
      </c>
    </row>
    <row r="37" spans="1:10" s="8" customFormat="1" ht="159.75" customHeight="1">
      <c r="A37" s="522"/>
      <c r="B37" s="527"/>
      <c r="C37" s="13" t="s">
        <v>3271</v>
      </c>
      <c r="D37" s="13" t="s">
        <v>3342</v>
      </c>
      <c r="E37" s="13" t="s">
        <v>3343</v>
      </c>
      <c r="F37" s="14" t="s">
        <v>3262</v>
      </c>
      <c r="G37" s="15" t="s">
        <v>3344</v>
      </c>
      <c r="H37" s="14" t="s">
        <v>3275</v>
      </c>
      <c r="I37" s="14" t="s">
        <v>3258</v>
      </c>
      <c r="J37" s="13" t="s">
        <v>3345</v>
      </c>
    </row>
    <row r="38" spans="1:10" s="8" customFormat="1" ht="39.950000000000003" customHeight="1">
      <c r="A38" s="522"/>
      <c r="B38" s="527"/>
      <c r="C38" s="13" t="s">
        <v>3249</v>
      </c>
      <c r="D38" s="13" t="s">
        <v>3295</v>
      </c>
      <c r="E38" s="13" t="s">
        <v>3346</v>
      </c>
      <c r="F38" s="14" t="s">
        <v>3252</v>
      </c>
      <c r="G38" s="15" t="s">
        <v>3274</v>
      </c>
      <c r="H38" s="14" t="s">
        <v>3275</v>
      </c>
      <c r="I38" s="14" t="s">
        <v>3258</v>
      </c>
      <c r="J38" s="13" t="s">
        <v>3347</v>
      </c>
    </row>
    <row r="39" spans="1:10" s="8" customFormat="1" ht="39.950000000000003" customHeight="1">
      <c r="A39" s="522"/>
      <c r="B39" s="527"/>
      <c r="C39" s="13" t="s">
        <v>3249</v>
      </c>
      <c r="D39" s="13" t="s">
        <v>3250</v>
      </c>
      <c r="E39" s="13" t="s">
        <v>3348</v>
      </c>
      <c r="F39" s="14" t="s">
        <v>3339</v>
      </c>
      <c r="G39" s="15" t="s">
        <v>3349</v>
      </c>
      <c r="H39" s="14" t="s">
        <v>3350</v>
      </c>
      <c r="I39" s="14" t="s">
        <v>3258</v>
      </c>
      <c r="J39" s="13" t="s">
        <v>3351</v>
      </c>
    </row>
    <row r="40" spans="1:10" s="8" customFormat="1" ht="39.950000000000003" customHeight="1">
      <c r="A40" s="522"/>
      <c r="B40" s="527"/>
      <c r="C40" s="13" t="s">
        <v>3271</v>
      </c>
      <c r="D40" s="13" t="s">
        <v>3342</v>
      </c>
      <c r="E40" s="13" t="s">
        <v>3352</v>
      </c>
      <c r="F40" s="14" t="s">
        <v>3262</v>
      </c>
      <c r="G40" s="15" t="s">
        <v>3353</v>
      </c>
      <c r="H40" s="14" t="s">
        <v>3354</v>
      </c>
      <c r="I40" s="14" t="s">
        <v>3258</v>
      </c>
      <c r="J40" s="13" t="s">
        <v>3355</v>
      </c>
    </row>
    <row r="41" spans="1:10" s="8" customFormat="1" ht="39.950000000000003" customHeight="1">
      <c r="A41" s="522"/>
      <c r="B41" s="527"/>
      <c r="C41" s="13" t="s">
        <v>3249</v>
      </c>
      <c r="D41" s="13" t="s">
        <v>3260</v>
      </c>
      <c r="E41" s="13" t="s">
        <v>3356</v>
      </c>
      <c r="F41" s="14" t="s">
        <v>3262</v>
      </c>
      <c r="G41" s="15">
        <v>61</v>
      </c>
      <c r="H41" s="14" t="s">
        <v>3263</v>
      </c>
      <c r="I41" s="14" t="s">
        <v>3258</v>
      </c>
      <c r="J41" s="13" t="s">
        <v>3357</v>
      </c>
    </row>
    <row r="42" spans="1:10" s="8" customFormat="1" ht="39.950000000000003" customHeight="1">
      <c r="A42" s="522"/>
      <c r="B42" s="527"/>
      <c r="C42" s="13" t="s">
        <v>3249</v>
      </c>
      <c r="D42" s="13" t="s">
        <v>3250</v>
      </c>
      <c r="E42" s="13" t="s">
        <v>3358</v>
      </c>
      <c r="F42" s="14" t="s">
        <v>3339</v>
      </c>
      <c r="G42" s="15">
        <v>38.4</v>
      </c>
      <c r="H42" s="14" t="s">
        <v>3350</v>
      </c>
      <c r="I42" s="14" t="s">
        <v>3258</v>
      </c>
      <c r="J42" s="13" t="s">
        <v>3359</v>
      </c>
    </row>
    <row r="43" spans="1:10" s="8" customFormat="1" ht="39.950000000000003" customHeight="1">
      <c r="A43" s="522"/>
      <c r="B43" s="527"/>
      <c r="C43" s="13" t="s">
        <v>3249</v>
      </c>
      <c r="D43" s="13" t="s">
        <v>3250</v>
      </c>
      <c r="E43" s="13" t="s">
        <v>3360</v>
      </c>
      <c r="F43" s="14" t="s">
        <v>3339</v>
      </c>
      <c r="G43" s="15">
        <v>6.84</v>
      </c>
      <c r="H43" s="14" t="s">
        <v>3350</v>
      </c>
      <c r="I43" s="14" t="s">
        <v>3258</v>
      </c>
      <c r="J43" s="13" t="s">
        <v>3361</v>
      </c>
    </row>
    <row r="44" spans="1:10" s="8" customFormat="1" ht="39.950000000000003" customHeight="1">
      <c r="A44" s="522"/>
      <c r="B44" s="527"/>
      <c r="C44" s="13" t="s">
        <v>3249</v>
      </c>
      <c r="D44" s="13" t="s">
        <v>3250</v>
      </c>
      <c r="E44" s="13" t="s">
        <v>3362</v>
      </c>
      <c r="F44" s="14" t="s">
        <v>3339</v>
      </c>
      <c r="G44" s="15">
        <v>12</v>
      </c>
      <c r="H44" s="14" t="s">
        <v>3350</v>
      </c>
      <c r="I44" s="14" t="s">
        <v>3258</v>
      </c>
      <c r="J44" s="13" t="s">
        <v>3363</v>
      </c>
    </row>
    <row r="45" spans="1:10" s="8" customFormat="1" ht="39.950000000000003" customHeight="1">
      <c r="A45" s="522"/>
      <c r="B45" s="527"/>
      <c r="C45" s="13" t="s">
        <v>3249</v>
      </c>
      <c r="D45" s="13" t="s">
        <v>3260</v>
      </c>
      <c r="E45" s="13" t="s">
        <v>3364</v>
      </c>
      <c r="F45" s="14" t="s">
        <v>3339</v>
      </c>
      <c r="G45" s="15" t="s">
        <v>3365</v>
      </c>
      <c r="H45" s="14" t="s">
        <v>3366</v>
      </c>
      <c r="I45" s="14" t="s">
        <v>3258</v>
      </c>
      <c r="J45" s="13" t="s">
        <v>3367</v>
      </c>
    </row>
    <row r="46" spans="1:10" s="8" customFormat="1" ht="39.950000000000003" customHeight="1">
      <c r="A46" s="522"/>
      <c r="B46" s="527"/>
      <c r="C46" s="13" t="s">
        <v>3249</v>
      </c>
      <c r="D46" s="13" t="s">
        <v>3250</v>
      </c>
      <c r="E46" s="13" t="s">
        <v>3368</v>
      </c>
      <c r="F46" s="14" t="s">
        <v>3339</v>
      </c>
      <c r="G46" s="15">
        <v>6</v>
      </c>
      <c r="H46" s="14" t="s">
        <v>3350</v>
      </c>
      <c r="I46" s="14" t="s">
        <v>3258</v>
      </c>
      <c r="J46" s="13" t="s">
        <v>3369</v>
      </c>
    </row>
    <row r="47" spans="1:10" s="8" customFormat="1" ht="39.950000000000003" customHeight="1">
      <c r="A47" s="522"/>
      <c r="B47" s="527"/>
      <c r="C47" s="13" t="s">
        <v>3249</v>
      </c>
      <c r="D47" s="13" t="s">
        <v>3260</v>
      </c>
      <c r="E47" s="13" t="s">
        <v>3370</v>
      </c>
      <c r="F47" s="14" t="s">
        <v>3262</v>
      </c>
      <c r="G47" s="15">
        <v>25</v>
      </c>
      <c r="H47" s="14" t="s">
        <v>3371</v>
      </c>
      <c r="I47" s="14" t="s">
        <v>3258</v>
      </c>
      <c r="J47" s="13" t="s">
        <v>3372</v>
      </c>
    </row>
    <row r="48" spans="1:10" s="8" customFormat="1" ht="39.950000000000003" customHeight="1">
      <c r="A48" s="522"/>
      <c r="B48" s="527"/>
      <c r="C48" s="13" t="s">
        <v>3249</v>
      </c>
      <c r="D48" s="13" t="s">
        <v>3250</v>
      </c>
      <c r="E48" s="13" t="s">
        <v>3373</v>
      </c>
      <c r="F48" s="14" t="s">
        <v>3339</v>
      </c>
      <c r="G48" s="15">
        <v>8</v>
      </c>
      <c r="H48" s="14" t="s">
        <v>3350</v>
      </c>
      <c r="I48" s="14" t="s">
        <v>3258</v>
      </c>
      <c r="J48" s="13" t="s">
        <v>3374</v>
      </c>
    </row>
    <row r="49" spans="1:10" s="8" customFormat="1" ht="39.950000000000003" customHeight="1">
      <c r="A49" s="522"/>
      <c r="B49" s="527"/>
      <c r="C49" s="13" t="s">
        <v>3271</v>
      </c>
      <c r="D49" s="13" t="s">
        <v>3342</v>
      </c>
      <c r="E49" s="13" t="s">
        <v>3375</v>
      </c>
      <c r="F49" s="14" t="s">
        <v>3262</v>
      </c>
      <c r="G49" s="15" t="s">
        <v>3376</v>
      </c>
      <c r="H49" s="14" t="s">
        <v>3354</v>
      </c>
      <c r="I49" s="14" t="s">
        <v>3258</v>
      </c>
      <c r="J49" s="13" t="s">
        <v>3377</v>
      </c>
    </row>
    <row r="50" spans="1:10" s="8" customFormat="1" ht="39.950000000000003" customHeight="1">
      <c r="A50" s="522"/>
      <c r="B50" s="527"/>
      <c r="C50" s="13" t="s">
        <v>3249</v>
      </c>
      <c r="D50" s="13" t="s">
        <v>3250</v>
      </c>
      <c r="E50" s="13" t="s">
        <v>3378</v>
      </c>
      <c r="F50" s="14" t="s">
        <v>3339</v>
      </c>
      <c r="G50" s="15">
        <v>8</v>
      </c>
      <c r="H50" s="14" t="s">
        <v>3350</v>
      </c>
      <c r="I50" s="14" t="s">
        <v>3258</v>
      </c>
      <c r="J50" s="13" t="s">
        <v>3379</v>
      </c>
    </row>
    <row r="51" spans="1:10" s="8" customFormat="1" ht="39.950000000000003" customHeight="1">
      <c r="A51" s="522"/>
      <c r="B51" s="527"/>
      <c r="C51" s="13" t="s">
        <v>3271</v>
      </c>
      <c r="D51" s="13" t="s">
        <v>3342</v>
      </c>
      <c r="E51" s="13" t="s">
        <v>3380</v>
      </c>
      <c r="F51" s="14" t="s">
        <v>3262</v>
      </c>
      <c r="G51" s="15" t="s">
        <v>3353</v>
      </c>
      <c r="H51" s="14" t="s">
        <v>3354</v>
      </c>
      <c r="I51" s="14" t="s">
        <v>3258</v>
      </c>
      <c r="J51" s="13" t="s">
        <v>3381</v>
      </c>
    </row>
    <row r="52" spans="1:10" s="8" customFormat="1" ht="39.950000000000003" customHeight="1">
      <c r="A52" s="522"/>
      <c r="B52" s="527"/>
      <c r="C52" s="13" t="s">
        <v>3249</v>
      </c>
      <c r="D52" s="13" t="s">
        <v>3250</v>
      </c>
      <c r="E52" s="13" t="s">
        <v>3382</v>
      </c>
      <c r="F52" s="14" t="s">
        <v>3339</v>
      </c>
      <c r="G52" s="15">
        <v>14.4</v>
      </c>
      <c r="H52" s="14" t="s">
        <v>3350</v>
      </c>
      <c r="I52" s="14" t="s">
        <v>3258</v>
      </c>
      <c r="J52" s="13" t="s">
        <v>3383</v>
      </c>
    </row>
    <row r="53" spans="1:10" s="8" customFormat="1" ht="39.950000000000003" customHeight="1">
      <c r="A53" s="522"/>
      <c r="B53" s="527"/>
      <c r="C53" s="13" t="s">
        <v>3249</v>
      </c>
      <c r="D53" s="13" t="s">
        <v>3260</v>
      </c>
      <c r="E53" s="13" t="s">
        <v>3384</v>
      </c>
      <c r="F53" s="14" t="s">
        <v>3339</v>
      </c>
      <c r="G53" s="15">
        <v>2</v>
      </c>
      <c r="H53" s="14" t="s">
        <v>3385</v>
      </c>
      <c r="I53" s="14" t="s">
        <v>3258</v>
      </c>
      <c r="J53" s="13" t="s">
        <v>3386</v>
      </c>
    </row>
    <row r="54" spans="1:10" s="8" customFormat="1" ht="39.950000000000003" customHeight="1">
      <c r="A54" s="522"/>
      <c r="B54" s="527"/>
      <c r="C54" s="13" t="s">
        <v>3249</v>
      </c>
      <c r="D54" s="13" t="s">
        <v>3260</v>
      </c>
      <c r="E54" s="13" t="s">
        <v>3387</v>
      </c>
      <c r="F54" s="14" t="s">
        <v>3339</v>
      </c>
      <c r="G54" s="15" t="s">
        <v>3388</v>
      </c>
      <c r="H54" s="14" t="s">
        <v>3389</v>
      </c>
      <c r="I54" s="14" t="s">
        <v>3258</v>
      </c>
      <c r="J54" s="13" t="s">
        <v>3390</v>
      </c>
    </row>
    <row r="55" spans="1:10" s="8" customFormat="1" ht="39.950000000000003" customHeight="1">
      <c r="A55" s="522"/>
      <c r="B55" s="527"/>
      <c r="C55" s="13" t="s">
        <v>3249</v>
      </c>
      <c r="D55" s="13" t="s">
        <v>3260</v>
      </c>
      <c r="E55" s="13" t="s">
        <v>3391</v>
      </c>
      <c r="F55" s="14" t="s">
        <v>3339</v>
      </c>
      <c r="G55" s="15" t="s">
        <v>3344</v>
      </c>
      <c r="H55" s="14" t="s">
        <v>3392</v>
      </c>
      <c r="I55" s="14" t="s">
        <v>3258</v>
      </c>
      <c r="J55" s="13" t="s">
        <v>3393</v>
      </c>
    </row>
    <row r="56" spans="1:10" s="8" customFormat="1" ht="39.950000000000003" customHeight="1">
      <c r="A56" s="522"/>
      <c r="B56" s="527"/>
      <c r="C56" s="13" t="s">
        <v>3249</v>
      </c>
      <c r="D56" s="13" t="s">
        <v>3250</v>
      </c>
      <c r="E56" s="13" t="s">
        <v>3394</v>
      </c>
      <c r="F56" s="14" t="s">
        <v>3339</v>
      </c>
      <c r="G56" s="15">
        <v>18</v>
      </c>
      <c r="H56" s="14" t="s">
        <v>3350</v>
      </c>
      <c r="I56" s="14" t="s">
        <v>3258</v>
      </c>
      <c r="J56" s="13" t="s">
        <v>3395</v>
      </c>
    </row>
    <row r="57" spans="1:10" s="8" customFormat="1" ht="39.950000000000003" customHeight="1">
      <c r="A57" s="522"/>
      <c r="B57" s="527"/>
      <c r="C57" s="13" t="s">
        <v>3249</v>
      </c>
      <c r="D57" s="13" t="s">
        <v>3250</v>
      </c>
      <c r="E57" s="13" t="s">
        <v>3396</v>
      </c>
      <c r="F57" s="14" t="s">
        <v>3339</v>
      </c>
      <c r="G57" s="15">
        <v>18</v>
      </c>
      <c r="H57" s="14" t="s">
        <v>3350</v>
      </c>
      <c r="I57" s="14" t="s">
        <v>3258</v>
      </c>
      <c r="J57" s="13" t="s">
        <v>3397</v>
      </c>
    </row>
    <row r="58" spans="1:10" s="8" customFormat="1" ht="39.950000000000003" customHeight="1">
      <c r="A58" s="522"/>
      <c r="B58" s="527"/>
      <c r="C58" s="13" t="s">
        <v>3249</v>
      </c>
      <c r="D58" s="13" t="s">
        <v>3250</v>
      </c>
      <c r="E58" s="13" t="s">
        <v>3398</v>
      </c>
      <c r="F58" s="14" t="s">
        <v>3339</v>
      </c>
      <c r="G58" s="15">
        <v>6.72</v>
      </c>
      <c r="H58" s="14" t="s">
        <v>3350</v>
      </c>
      <c r="I58" s="14" t="s">
        <v>3258</v>
      </c>
      <c r="J58" s="13" t="s">
        <v>3399</v>
      </c>
    </row>
    <row r="59" spans="1:10" s="8" customFormat="1" ht="39.950000000000003" customHeight="1">
      <c r="A59" s="522"/>
      <c r="B59" s="527"/>
      <c r="C59" s="13" t="s">
        <v>3249</v>
      </c>
      <c r="D59" s="13" t="s">
        <v>3250</v>
      </c>
      <c r="E59" s="13" t="s">
        <v>3400</v>
      </c>
      <c r="F59" s="14" t="s">
        <v>3339</v>
      </c>
      <c r="G59" s="15">
        <v>9.6</v>
      </c>
      <c r="H59" s="14" t="s">
        <v>3350</v>
      </c>
      <c r="I59" s="14" t="s">
        <v>3258</v>
      </c>
      <c r="J59" s="13" t="s">
        <v>3401</v>
      </c>
    </row>
    <row r="60" spans="1:10" s="8" customFormat="1" ht="39.950000000000003" customHeight="1">
      <c r="A60" s="522"/>
      <c r="B60" s="527"/>
      <c r="C60" s="13" t="s">
        <v>3249</v>
      </c>
      <c r="D60" s="13" t="s">
        <v>3250</v>
      </c>
      <c r="E60" s="13" t="s">
        <v>3402</v>
      </c>
      <c r="F60" s="14" t="s">
        <v>3339</v>
      </c>
      <c r="G60" s="15">
        <v>12.78</v>
      </c>
      <c r="H60" s="14" t="s">
        <v>3350</v>
      </c>
      <c r="I60" s="14" t="s">
        <v>3258</v>
      </c>
      <c r="J60" s="13" t="s">
        <v>3403</v>
      </c>
    </row>
    <row r="61" spans="1:10" s="8" customFormat="1" ht="39.950000000000003" customHeight="1">
      <c r="A61" s="522"/>
      <c r="B61" s="527"/>
      <c r="C61" s="13" t="s">
        <v>3249</v>
      </c>
      <c r="D61" s="13" t="s">
        <v>3260</v>
      </c>
      <c r="E61" s="13" t="s">
        <v>3404</v>
      </c>
      <c r="F61" s="14" t="s">
        <v>3339</v>
      </c>
      <c r="G61" s="15">
        <v>61</v>
      </c>
      <c r="H61" s="14" t="s">
        <v>3263</v>
      </c>
      <c r="I61" s="14" t="s">
        <v>3258</v>
      </c>
      <c r="J61" s="13" t="s">
        <v>3405</v>
      </c>
    </row>
    <row r="62" spans="1:10" s="8" customFormat="1" ht="39.950000000000003" customHeight="1">
      <c r="A62" s="522"/>
      <c r="B62" s="527"/>
      <c r="C62" s="13" t="s">
        <v>3249</v>
      </c>
      <c r="D62" s="13" t="s">
        <v>3250</v>
      </c>
      <c r="E62" s="13" t="s">
        <v>3406</v>
      </c>
      <c r="F62" s="14" t="s">
        <v>3339</v>
      </c>
      <c r="G62" s="15">
        <v>256.75</v>
      </c>
      <c r="H62" s="14" t="s">
        <v>3350</v>
      </c>
      <c r="I62" s="14" t="s">
        <v>3258</v>
      </c>
      <c r="J62" s="13" t="s">
        <v>3407</v>
      </c>
    </row>
    <row r="63" spans="1:10" s="8" customFormat="1" ht="39.950000000000003" customHeight="1">
      <c r="A63" s="523"/>
      <c r="B63" s="528"/>
      <c r="C63" s="13" t="s">
        <v>3271</v>
      </c>
      <c r="D63" s="13" t="s">
        <v>3282</v>
      </c>
      <c r="E63" s="13" t="s">
        <v>3408</v>
      </c>
      <c r="F63" s="14" t="s">
        <v>3262</v>
      </c>
      <c r="G63" s="15">
        <v>61</v>
      </c>
      <c r="H63" s="14" t="s">
        <v>3263</v>
      </c>
      <c r="I63" s="14" t="s">
        <v>3258</v>
      </c>
      <c r="J63" s="13" t="s">
        <v>3409</v>
      </c>
    </row>
  </sheetData>
  <mergeCells count="7">
    <mergeCell ref="A2:J2"/>
    <mergeCell ref="A6:A23"/>
    <mergeCell ref="A24:A34"/>
    <mergeCell ref="A35:A63"/>
    <mergeCell ref="B6:B23"/>
    <mergeCell ref="B24:B34"/>
    <mergeCell ref="B35:B63"/>
  </mergeCells>
  <phoneticPr fontId="99" type="noConversion"/>
  <pageMargins left="0.75" right="0.75" top="1" bottom="1" header="0.50902777777777797" footer="0.50902777777777797"/>
  <pageSetup paperSize="9" scale="70"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B15"/>
  <sheetViews>
    <sheetView topLeftCell="A10" workbookViewId="0">
      <selection activeCell="K8" sqref="K8"/>
    </sheetView>
  </sheetViews>
  <sheetFormatPr defaultColWidth="9" defaultRowHeight="13.5"/>
  <cols>
    <col min="1" max="1" width="20.25" style="1" customWidth="1"/>
    <col min="2" max="2" width="70.875" style="1" customWidth="1"/>
    <col min="3" max="16384" width="9" style="1"/>
  </cols>
  <sheetData>
    <row r="1" spans="1:2" ht="32.1" customHeight="1">
      <c r="A1" s="529" t="s">
        <v>33</v>
      </c>
      <c r="B1" s="529"/>
    </row>
    <row r="3" spans="1:2" ht="39.950000000000003" customHeight="1">
      <c r="A3" s="2" t="s">
        <v>3410</v>
      </c>
      <c r="B3" s="3" t="s">
        <v>3411</v>
      </c>
    </row>
    <row r="4" spans="1:2" ht="120" customHeight="1">
      <c r="A4" s="4" t="s">
        <v>3412</v>
      </c>
      <c r="B4" s="5" t="s">
        <v>3413</v>
      </c>
    </row>
    <row r="5" spans="1:2" ht="120" customHeight="1">
      <c r="A5" s="4" t="s">
        <v>3414</v>
      </c>
      <c r="B5" s="5" t="s">
        <v>3415</v>
      </c>
    </row>
    <row r="6" spans="1:2" ht="120" customHeight="1">
      <c r="A6" s="4" t="s">
        <v>3416</v>
      </c>
      <c r="B6" s="5" t="s">
        <v>3417</v>
      </c>
    </row>
    <row r="7" spans="1:2" ht="120" customHeight="1">
      <c r="A7" s="4" t="s">
        <v>3418</v>
      </c>
      <c r="B7" s="5" t="s">
        <v>3419</v>
      </c>
    </row>
    <row r="8" spans="1:2" ht="120" customHeight="1">
      <c r="A8" s="4" t="s">
        <v>3420</v>
      </c>
      <c r="B8" s="5" t="s">
        <v>3421</v>
      </c>
    </row>
    <row r="9" spans="1:2" ht="120" customHeight="1">
      <c r="A9" s="4" t="s">
        <v>3422</v>
      </c>
      <c r="B9" s="5" t="s">
        <v>3423</v>
      </c>
    </row>
    <row r="10" spans="1:2" ht="120" customHeight="1">
      <c r="A10" s="4" t="s">
        <v>2514</v>
      </c>
      <c r="B10" s="5" t="s">
        <v>3424</v>
      </c>
    </row>
    <row r="11" spans="1:2" ht="120" customHeight="1">
      <c r="A11" s="4" t="s">
        <v>3425</v>
      </c>
      <c r="B11" s="5" t="s">
        <v>3426</v>
      </c>
    </row>
    <row r="12" spans="1:2" ht="120" customHeight="1">
      <c r="A12" s="4" t="s">
        <v>3427</v>
      </c>
      <c r="B12" s="5" t="s">
        <v>3428</v>
      </c>
    </row>
    <row r="13" spans="1:2" ht="120" customHeight="1">
      <c r="A13" s="4" t="s">
        <v>3429</v>
      </c>
      <c r="B13" s="5" t="s">
        <v>3430</v>
      </c>
    </row>
    <row r="14" spans="1:2" ht="120" customHeight="1">
      <c r="A14" s="4" t="s">
        <v>3431</v>
      </c>
      <c r="B14" s="5" t="s">
        <v>3432</v>
      </c>
    </row>
    <row r="15" spans="1:2" ht="120" customHeight="1">
      <c r="A15" s="4" t="s">
        <v>3433</v>
      </c>
      <c r="B15" s="5" t="s">
        <v>3434</v>
      </c>
    </row>
  </sheetData>
  <mergeCells count="1">
    <mergeCell ref="A1:B1"/>
  </mergeCells>
  <phoneticPr fontId="99" type="noConversion"/>
  <conditionalFormatting sqref="A4">
    <cfRule type="expression" dxfId="1" priority="2" stopIfTrue="1">
      <formula>"len($A:$A)=3"</formula>
    </cfRule>
  </conditionalFormatting>
  <conditionalFormatting sqref="A5:A15">
    <cfRule type="expression" dxfId="0" priority="1" stopIfTrue="1">
      <formula>"len($A:$A)=3"</formula>
    </cfRule>
  </conditionalFormatting>
  <pageMargins left="0.75" right="0.75" top="1" bottom="1" header="0.50902777777777797" footer="0.50902777777777797"/>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A1:G51"/>
  <sheetViews>
    <sheetView showGridLines="0" showZeros="0" view="pageBreakPreview" topLeftCell="B1" zoomScale="90" zoomScaleNormal="90" workbookViewId="0">
      <pane ySplit="3" topLeftCell="A4" activePane="bottomLeft" state="frozen"/>
      <selection activeCell="K8" sqref="K8"/>
      <selection pane="bottomLeft" activeCell="K8" sqref="K8"/>
    </sheetView>
  </sheetViews>
  <sheetFormatPr defaultColWidth="9" defaultRowHeight="14.25"/>
  <cols>
    <col min="1" max="1" width="12.75" style="124" customWidth="1"/>
    <col min="2" max="2" width="50.75" style="124" customWidth="1"/>
    <col min="3" max="5" width="20.625" style="124" customWidth="1"/>
    <col min="6" max="6" width="9.75" style="124" customWidth="1"/>
    <col min="7" max="16384" width="9" style="217"/>
  </cols>
  <sheetData>
    <row r="1" spans="1:6" ht="45" customHeight="1">
      <c r="A1" s="281"/>
      <c r="B1" s="468" t="s">
        <v>2</v>
      </c>
      <c r="C1" s="468"/>
      <c r="D1" s="468"/>
      <c r="E1" s="468"/>
    </row>
    <row r="2" spans="1:6" ht="18.95" customHeight="1">
      <c r="A2" s="415"/>
      <c r="B2" s="392"/>
      <c r="C2" s="284"/>
      <c r="E2" s="393" t="s">
        <v>37</v>
      </c>
    </row>
    <row r="3" spans="1:6" s="389" customFormat="1" ht="45" customHeight="1">
      <c r="A3" s="416" t="s">
        <v>38</v>
      </c>
      <c r="B3" s="417" t="s">
        <v>39</v>
      </c>
      <c r="C3" s="222" t="s">
        <v>40</v>
      </c>
      <c r="D3" s="222" t="s">
        <v>41</v>
      </c>
      <c r="E3" s="417" t="s">
        <v>42</v>
      </c>
      <c r="F3" s="418" t="s">
        <v>43</v>
      </c>
    </row>
    <row r="4" spans="1:6" ht="37.5" customHeight="1">
      <c r="A4" s="295" t="s">
        <v>104</v>
      </c>
      <c r="B4" s="419" t="s">
        <v>105</v>
      </c>
      <c r="C4" s="313">
        <v>41877</v>
      </c>
      <c r="D4" s="298">
        <v>43310</v>
      </c>
      <c r="E4" s="420">
        <f>IF(C4&gt;0,D4/C4-1,IF(C4&lt;0,-(D4/C4-1),""))</f>
        <v>3.4000000000000002E-2</v>
      </c>
      <c r="F4" s="228" t="str">
        <f t="shared" ref="F4:F38" si="0">IF(LEN(A4)=3,"是",IF(B4&lt;&gt;"",IF(SUM(C4:D4)&lt;&gt;0,"是","否"),"是"))</f>
        <v>是</v>
      </c>
    </row>
    <row r="5" spans="1:6" ht="37.5" customHeight="1">
      <c r="A5" s="295" t="s">
        <v>106</v>
      </c>
      <c r="B5" s="421" t="s">
        <v>107</v>
      </c>
      <c r="C5" s="298"/>
      <c r="D5" s="298"/>
      <c r="E5" s="420" t="str">
        <f t="shared" ref="E5:E38" si="1">IF(C5&gt;0,D5/C5-1,IF(C5&lt;0,-(D5/C5-1),""))</f>
        <v/>
      </c>
      <c r="F5" s="228" t="str">
        <f t="shared" si="0"/>
        <v>是</v>
      </c>
    </row>
    <row r="6" spans="1:6" ht="37.5" customHeight="1">
      <c r="A6" s="295" t="s">
        <v>108</v>
      </c>
      <c r="B6" s="421" t="s">
        <v>109</v>
      </c>
      <c r="C6" s="298">
        <v>742</v>
      </c>
      <c r="D6" s="298">
        <v>750</v>
      </c>
      <c r="E6" s="420">
        <f t="shared" si="1"/>
        <v>1.0999999999999999E-2</v>
      </c>
      <c r="F6" s="228" t="str">
        <f t="shared" si="0"/>
        <v>是</v>
      </c>
    </row>
    <row r="7" spans="1:6" ht="37.5" customHeight="1">
      <c r="A7" s="295" t="s">
        <v>110</v>
      </c>
      <c r="B7" s="421" t="s">
        <v>111</v>
      </c>
      <c r="C7" s="298">
        <v>25982</v>
      </c>
      <c r="D7" s="298">
        <v>26082</v>
      </c>
      <c r="E7" s="420">
        <f t="shared" si="1"/>
        <v>4.0000000000000001E-3</v>
      </c>
      <c r="F7" s="228" t="str">
        <f t="shared" si="0"/>
        <v>是</v>
      </c>
    </row>
    <row r="8" spans="1:6" ht="37.5" customHeight="1">
      <c r="A8" s="295" t="s">
        <v>112</v>
      </c>
      <c r="B8" s="421" t="s">
        <v>113</v>
      </c>
      <c r="C8" s="298">
        <v>107407</v>
      </c>
      <c r="D8" s="298">
        <v>108730</v>
      </c>
      <c r="E8" s="420">
        <f t="shared" si="1"/>
        <v>1.2E-2</v>
      </c>
      <c r="F8" s="228" t="str">
        <f t="shared" si="0"/>
        <v>是</v>
      </c>
    </row>
    <row r="9" spans="1:6" ht="37.5" customHeight="1">
      <c r="A9" s="295" t="s">
        <v>114</v>
      </c>
      <c r="B9" s="421" t="s">
        <v>115</v>
      </c>
      <c r="C9" s="298">
        <v>2856</v>
      </c>
      <c r="D9" s="298">
        <v>2948</v>
      </c>
      <c r="E9" s="420">
        <f t="shared" si="1"/>
        <v>3.2000000000000001E-2</v>
      </c>
      <c r="F9" s="228" t="str">
        <f t="shared" si="0"/>
        <v>是</v>
      </c>
    </row>
    <row r="10" spans="1:6" ht="37.5" customHeight="1">
      <c r="A10" s="295" t="s">
        <v>116</v>
      </c>
      <c r="B10" s="421" t="s">
        <v>117</v>
      </c>
      <c r="C10" s="298">
        <v>5546</v>
      </c>
      <c r="D10" s="298">
        <v>5630</v>
      </c>
      <c r="E10" s="420">
        <f t="shared" si="1"/>
        <v>1.4999999999999999E-2</v>
      </c>
      <c r="F10" s="228" t="str">
        <f t="shared" si="0"/>
        <v>是</v>
      </c>
    </row>
    <row r="11" spans="1:6" ht="37.5" customHeight="1">
      <c r="A11" s="295" t="s">
        <v>118</v>
      </c>
      <c r="B11" s="421" t="s">
        <v>119</v>
      </c>
      <c r="C11" s="298">
        <v>47362</v>
      </c>
      <c r="D11" s="298">
        <v>50678</v>
      </c>
      <c r="E11" s="420">
        <f t="shared" si="1"/>
        <v>7.0000000000000007E-2</v>
      </c>
      <c r="F11" s="228" t="str">
        <f t="shared" si="0"/>
        <v>是</v>
      </c>
    </row>
    <row r="12" spans="1:6" ht="37.5" customHeight="1">
      <c r="A12" s="295" t="s">
        <v>120</v>
      </c>
      <c r="B12" s="421" t="s">
        <v>121</v>
      </c>
      <c r="C12" s="298">
        <v>48230</v>
      </c>
      <c r="D12" s="298">
        <v>50010</v>
      </c>
      <c r="E12" s="420">
        <f t="shared" si="1"/>
        <v>3.6999999999999998E-2</v>
      </c>
      <c r="F12" s="228" t="str">
        <f t="shared" si="0"/>
        <v>是</v>
      </c>
    </row>
    <row r="13" spans="1:6" ht="37.5" customHeight="1">
      <c r="A13" s="295" t="s">
        <v>122</v>
      </c>
      <c r="B13" s="421" t="s">
        <v>123</v>
      </c>
      <c r="C13" s="298">
        <v>21100</v>
      </c>
      <c r="D13" s="298">
        <v>21153</v>
      </c>
      <c r="E13" s="420">
        <f t="shared" si="1"/>
        <v>3.0000000000000001E-3</v>
      </c>
      <c r="F13" s="228" t="str">
        <f t="shared" si="0"/>
        <v>是</v>
      </c>
    </row>
    <row r="14" spans="1:6" ht="37.5" customHeight="1">
      <c r="A14" s="295" t="s">
        <v>124</v>
      </c>
      <c r="B14" s="421" t="s">
        <v>125</v>
      </c>
      <c r="C14" s="298">
        <v>62061</v>
      </c>
      <c r="D14" s="298">
        <v>59042</v>
      </c>
      <c r="E14" s="420">
        <f t="shared" si="1"/>
        <v>-4.9000000000000002E-2</v>
      </c>
      <c r="F14" s="228" t="str">
        <f t="shared" si="0"/>
        <v>是</v>
      </c>
    </row>
    <row r="15" spans="1:6" ht="37.5" customHeight="1">
      <c r="A15" s="295" t="s">
        <v>126</v>
      </c>
      <c r="B15" s="421" t="s">
        <v>127</v>
      </c>
      <c r="C15" s="298">
        <v>27636</v>
      </c>
      <c r="D15" s="298">
        <v>27959</v>
      </c>
      <c r="E15" s="420">
        <f t="shared" si="1"/>
        <v>1.2E-2</v>
      </c>
      <c r="F15" s="228" t="str">
        <f t="shared" si="0"/>
        <v>是</v>
      </c>
    </row>
    <row r="16" spans="1:6" ht="37.5" customHeight="1">
      <c r="A16" s="295" t="s">
        <v>128</v>
      </c>
      <c r="B16" s="421" t="s">
        <v>129</v>
      </c>
      <c r="C16" s="298">
        <v>3198</v>
      </c>
      <c r="D16" s="298">
        <v>5350</v>
      </c>
      <c r="E16" s="420">
        <f t="shared" si="1"/>
        <v>0.67300000000000004</v>
      </c>
      <c r="F16" s="228" t="str">
        <f t="shared" si="0"/>
        <v>是</v>
      </c>
    </row>
    <row r="17" spans="1:6" ht="37.5" customHeight="1">
      <c r="A17" s="295" t="s">
        <v>130</v>
      </c>
      <c r="B17" s="421" t="s">
        <v>131</v>
      </c>
      <c r="C17" s="298">
        <v>8515</v>
      </c>
      <c r="D17" s="298">
        <v>7600</v>
      </c>
      <c r="E17" s="420">
        <f t="shared" si="1"/>
        <v>-0.107</v>
      </c>
      <c r="F17" s="228" t="str">
        <f t="shared" si="0"/>
        <v>是</v>
      </c>
    </row>
    <row r="18" spans="1:6" ht="37.5" customHeight="1">
      <c r="A18" s="295" t="s">
        <v>132</v>
      </c>
      <c r="B18" s="421" t="s">
        <v>133</v>
      </c>
      <c r="C18" s="298">
        <v>436</v>
      </c>
      <c r="D18" s="298">
        <v>442</v>
      </c>
      <c r="E18" s="420">
        <f t="shared" si="1"/>
        <v>1.4E-2</v>
      </c>
      <c r="F18" s="228" t="str">
        <f t="shared" si="0"/>
        <v>是</v>
      </c>
    </row>
    <row r="19" spans="1:6" ht="37.5" customHeight="1">
      <c r="A19" s="295" t="s">
        <v>134</v>
      </c>
      <c r="B19" s="421" t="s">
        <v>135</v>
      </c>
      <c r="C19" s="298">
        <v>44</v>
      </c>
      <c r="D19" s="298">
        <v>60</v>
      </c>
      <c r="E19" s="420">
        <f t="shared" si="1"/>
        <v>0.36399999999999999</v>
      </c>
      <c r="F19" s="228" t="str">
        <f t="shared" si="0"/>
        <v>是</v>
      </c>
    </row>
    <row r="20" spans="1:6" ht="37.5" customHeight="1">
      <c r="A20" s="295" t="s">
        <v>136</v>
      </c>
      <c r="B20" s="421" t="s">
        <v>137</v>
      </c>
      <c r="C20" s="298"/>
      <c r="D20" s="298"/>
      <c r="E20" s="420" t="str">
        <f t="shared" si="1"/>
        <v/>
      </c>
      <c r="F20" s="228" t="str">
        <f t="shared" si="0"/>
        <v>是</v>
      </c>
    </row>
    <row r="21" spans="1:6" ht="37.5" customHeight="1">
      <c r="A21" s="295" t="s">
        <v>138</v>
      </c>
      <c r="B21" s="421" t="s">
        <v>139</v>
      </c>
      <c r="C21" s="298">
        <v>2908</v>
      </c>
      <c r="D21" s="298">
        <v>2924</v>
      </c>
      <c r="E21" s="420">
        <f t="shared" si="1"/>
        <v>6.0000000000000001E-3</v>
      </c>
      <c r="F21" s="228" t="str">
        <f t="shared" si="0"/>
        <v>是</v>
      </c>
    </row>
    <row r="22" spans="1:6" ht="37.5" customHeight="1">
      <c r="A22" s="295" t="s">
        <v>140</v>
      </c>
      <c r="B22" s="421" t="s">
        <v>141</v>
      </c>
      <c r="C22" s="298">
        <v>7284</v>
      </c>
      <c r="D22" s="298">
        <v>8530</v>
      </c>
      <c r="E22" s="420">
        <f t="shared" si="1"/>
        <v>0.17100000000000001</v>
      </c>
      <c r="F22" s="228" t="str">
        <f t="shared" si="0"/>
        <v>是</v>
      </c>
    </row>
    <row r="23" spans="1:6" ht="37.5" customHeight="1">
      <c r="A23" s="295" t="s">
        <v>142</v>
      </c>
      <c r="B23" s="421" t="s">
        <v>143</v>
      </c>
      <c r="C23" s="298">
        <v>194</v>
      </c>
      <c r="D23" s="298">
        <v>540</v>
      </c>
      <c r="E23" s="420">
        <f t="shared" si="1"/>
        <v>1.784</v>
      </c>
      <c r="F23" s="228" t="str">
        <f t="shared" si="0"/>
        <v>是</v>
      </c>
    </row>
    <row r="24" spans="1:6" ht="37.5" customHeight="1">
      <c r="A24" s="295" t="s">
        <v>144</v>
      </c>
      <c r="B24" s="421" t="s">
        <v>145</v>
      </c>
      <c r="C24" s="298">
        <v>3561</v>
      </c>
      <c r="D24" s="298">
        <v>4869</v>
      </c>
      <c r="E24" s="420">
        <f t="shared" si="1"/>
        <v>0.36699999999999999</v>
      </c>
      <c r="F24" s="228" t="str">
        <f t="shared" si="0"/>
        <v>是</v>
      </c>
    </row>
    <row r="25" spans="1:6" ht="37.5" customHeight="1">
      <c r="A25" s="295" t="s">
        <v>146</v>
      </c>
      <c r="B25" s="421" t="s">
        <v>147</v>
      </c>
      <c r="C25" s="298"/>
      <c r="D25" s="298">
        <v>3408</v>
      </c>
      <c r="E25" s="420" t="str">
        <f t="shared" si="1"/>
        <v/>
      </c>
      <c r="F25" s="228" t="str">
        <f t="shared" si="0"/>
        <v>是</v>
      </c>
    </row>
    <row r="26" spans="1:6" ht="37.5" customHeight="1">
      <c r="A26" s="295" t="s">
        <v>148</v>
      </c>
      <c r="B26" s="421" t="s">
        <v>149</v>
      </c>
      <c r="C26" s="298">
        <v>32955</v>
      </c>
      <c r="D26" s="298">
        <v>28785</v>
      </c>
      <c r="E26" s="420">
        <f t="shared" si="1"/>
        <v>-0.127</v>
      </c>
      <c r="F26" s="228" t="str">
        <f t="shared" si="0"/>
        <v>是</v>
      </c>
    </row>
    <row r="27" spans="1:6" ht="37.5" customHeight="1">
      <c r="A27" s="295" t="s">
        <v>150</v>
      </c>
      <c r="B27" s="421" t="s">
        <v>151</v>
      </c>
      <c r="C27" s="298">
        <v>151</v>
      </c>
      <c r="D27" s="298">
        <v>260</v>
      </c>
      <c r="E27" s="420">
        <f t="shared" si="1"/>
        <v>0.72199999999999998</v>
      </c>
      <c r="F27" s="228" t="str">
        <f t="shared" si="0"/>
        <v>是</v>
      </c>
    </row>
    <row r="28" spans="1:6" ht="37.5" customHeight="1">
      <c r="A28" s="295" t="s">
        <v>152</v>
      </c>
      <c r="B28" s="421" t="s">
        <v>153</v>
      </c>
      <c r="C28" s="298"/>
      <c r="D28" s="298"/>
      <c r="E28" s="420" t="str">
        <f t="shared" si="1"/>
        <v/>
      </c>
      <c r="F28" s="228" t="str">
        <f t="shared" si="0"/>
        <v>是</v>
      </c>
    </row>
    <row r="29" spans="1:6" ht="37.5" customHeight="1">
      <c r="A29" s="295"/>
      <c r="B29" s="421"/>
      <c r="C29" s="298"/>
      <c r="D29" s="298"/>
      <c r="E29" s="420" t="str">
        <f t="shared" si="1"/>
        <v/>
      </c>
      <c r="F29" s="228" t="str">
        <f t="shared" si="0"/>
        <v>是</v>
      </c>
    </row>
    <row r="30" spans="1:6" s="283" customFormat="1" ht="37.5" customHeight="1">
      <c r="A30" s="404"/>
      <c r="B30" s="405" t="s">
        <v>154</v>
      </c>
      <c r="C30" s="407">
        <f>SUM(C4:C28)</f>
        <v>450045</v>
      </c>
      <c r="D30" s="407">
        <f>SUM(D4:D28)</f>
        <v>459060</v>
      </c>
      <c r="E30" s="422">
        <f t="shared" si="1"/>
        <v>0.02</v>
      </c>
      <c r="F30" s="228" t="str">
        <f t="shared" si="0"/>
        <v>是</v>
      </c>
    </row>
    <row r="31" spans="1:6" ht="37.5" customHeight="1">
      <c r="A31" s="292">
        <v>230</v>
      </c>
      <c r="B31" s="423" t="s">
        <v>155</v>
      </c>
      <c r="C31" s="407">
        <f>C32+C33+C34+C35</f>
        <v>118777</v>
      </c>
      <c r="D31" s="407">
        <f>D32+D33+D34+D35</f>
        <v>120990</v>
      </c>
      <c r="E31" s="422">
        <f t="shared" si="1"/>
        <v>1.9E-2</v>
      </c>
      <c r="F31" s="228" t="str">
        <f t="shared" si="0"/>
        <v>是</v>
      </c>
    </row>
    <row r="32" spans="1:6" ht="37.5" customHeight="1">
      <c r="A32" s="424">
        <v>23006</v>
      </c>
      <c r="B32" s="425" t="s">
        <v>156</v>
      </c>
      <c r="C32" s="298">
        <v>118429</v>
      </c>
      <c r="D32" s="298">
        <v>120990</v>
      </c>
      <c r="E32" s="420">
        <f t="shared" si="1"/>
        <v>2.1999999999999999E-2</v>
      </c>
      <c r="F32" s="228" t="str">
        <f t="shared" si="0"/>
        <v>是</v>
      </c>
    </row>
    <row r="33" spans="1:7" ht="36" customHeight="1">
      <c r="A33" s="295">
        <v>23008</v>
      </c>
      <c r="B33" s="425" t="s">
        <v>157</v>
      </c>
      <c r="C33" s="298">
        <v>0</v>
      </c>
      <c r="D33" s="298"/>
      <c r="E33" s="420" t="str">
        <f t="shared" si="1"/>
        <v/>
      </c>
      <c r="F33" s="228" t="str">
        <f t="shared" si="0"/>
        <v>否</v>
      </c>
    </row>
    <row r="34" spans="1:7" ht="37.5" customHeight="1">
      <c r="A34" s="426">
        <v>23015</v>
      </c>
      <c r="B34" s="403" t="s">
        <v>158</v>
      </c>
      <c r="C34" s="298">
        <v>348</v>
      </c>
      <c r="D34" s="298"/>
      <c r="E34" s="420">
        <f t="shared" si="1"/>
        <v>-1</v>
      </c>
      <c r="F34" s="228" t="str">
        <f t="shared" si="0"/>
        <v>是</v>
      </c>
    </row>
    <row r="35" spans="1:7" s="391" customFormat="1" ht="36" customHeight="1">
      <c r="A35" s="426">
        <v>23016</v>
      </c>
      <c r="B35" s="403" t="s">
        <v>159</v>
      </c>
      <c r="C35" s="298"/>
      <c r="D35" s="298"/>
      <c r="E35" s="420" t="str">
        <f t="shared" si="1"/>
        <v/>
      </c>
      <c r="F35" s="228" t="str">
        <f t="shared" si="0"/>
        <v>否</v>
      </c>
    </row>
    <row r="36" spans="1:7" s="391" customFormat="1" ht="37.5" customHeight="1">
      <c r="A36" s="292">
        <v>231</v>
      </c>
      <c r="B36" s="406" t="s">
        <v>160</v>
      </c>
      <c r="C36" s="407">
        <v>151043</v>
      </c>
      <c r="D36" s="407"/>
      <c r="E36" s="422">
        <f t="shared" si="1"/>
        <v>-1</v>
      </c>
      <c r="F36" s="228" t="str">
        <f t="shared" si="0"/>
        <v>是</v>
      </c>
    </row>
    <row r="37" spans="1:7" s="391" customFormat="1" ht="37.5" customHeight="1">
      <c r="A37" s="292">
        <v>23009</v>
      </c>
      <c r="B37" s="427" t="s">
        <v>161</v>
      </c>
      <c r="C37" s="407">
        <v>178263</v>
      </c>
      <c r="D37" s="407">
        <v>293143</v>
      </c>
      <c r="E37" s="422">
        <f t="shared" si="1"/>
        <v>0.64400000000000002</v>
      </c>
      <c r="F37" s="228" t="str">
        <f t="shared" si="0"/>
        <v>是</v>
      </c>
    </row>
    <row r="38" spans="1:7" ht="37.5" customHeight="1">
      <c r="A38" s="404"/>
      <c r="B38" s="413" t="s">
        <v>162</v>
      </c>
      <c r="C38" s="407">
        <f>C30+C31+C36+C37</f>
        <v>898128</v>
      </c>
      <c r="D38" s="407">
        <f>D30+D31+D36+D37</f>
        <v>873193</v>
      </c>
      <c r="E38" s="422">
        <f t="shared" si="1"/>
        <v>-2.8000000000000001E-2</v>
      </c>
      <c r="F38" s="228" t="str">
        <f t="shared" si="0"/>
        <v>是</v>
      </c>
      <c r="G38" s="428" t="e">
        <f>#REF!-D38</f>
        <v>#REF!</v>
      </c>
    </row>
    <row r="39" spans="1:7">
      <c r="B39" s="429"/>
      <c r="D39" s="430"/>
    </row>
    <row r="41" spans="1:7">
      <c r="D41" s="430"/>
    </row>
    <row r="43" spans="1:7">
      <c r="D43" s="430"/>
    </row>
    <row r="44" spans="1:7">
      <c r="D44" s="430"/>
    </row>
    <row r="46" spans="1:7">
      <c r="D46" s="430"/>
    </row>
    <row r="47" spans="1:7">
      <c r="D47" s="430"/>
    </row>
    <row r="48" spans="1:7">
      <c r="D48" s="430"/>
    </row>
    <row r="49" spans="4:4">
      <c r="D49" s="430"/>
    </row>
    <row r="51" spans="4:4">
      <c r="D51" s="430"/>
    </row>
  </sheetData>
  <mergeCells count="1">
    <mergeCell ref="B1:E1"/>
  </mergeCells>
  <phoneticPr fontId="99" type="noConversion"/>
  <conditionalFormatting sqref="C4">
    <cfRule type="expression" dxfId="1426" priority="1" stopIfTrue="1">
      <formula>"len($A:$A)=3"</formula>
    </cfRule>
  </conditionalFormatting>
  <conditionalFormatting sqref="C34">
    <cfRule type="expression" dxfId="1425" priority="15" stopIfTrue="1">
      <formula>"len($A:$A)=3"</formula>
    </cfRule>
  </conditionalFormatting>
  <conditionalFormatting sqref="D33:D34">
    <cfRule type="cellIs" dxfId="1424" priority="30" stopIfTrue="1" operator="lessThan">
      <formula>0</formula>
    </cfRule>
    <cfRule type="cellIs" dxfId="1423" priority="31" stopIfTrue="1" operator="greaterThan">
      <formula>5</formula>
    </cfRule>
  </conditionalFormatting>
  <conditionalFormatting sqref="F4:F39">
    <cfRule type="cellIs" dxfId="1422" priority="12" stopIfTrue="1" operator="lessThan">
      <formula>0</formula>
    </cfRule>
  </conditionalFormatting>
  <conditionalFormatting sqref="E2 D39:E44">
    <cfRule type="cellIs" dxfId="1421" priority="28" stopIfTrue="1" operator="lessThanOrEqual">
      <formula>-1</formula>
    </cfRule>
  </conditionalFormatting>
  <conditionalFormatting sqref="A34:B35">
    <cfRule type="expression" dxfId="1420" priority="10" stopIfTrue="1">
      <formula>"len($A:$A)=3"</formula>
    </cfRule>
  </conditionalFormatting>
  <printOptions horizontalCentered="1"/>
  <pageMargins left="0.47152777777777799" right="0.39305555555555599" top="0.74791666666666701" bottom="0.74791666666666701" header="0.31388888888888899" footer="0.31388888888888899"/>
  <pageSetup paperSize="9" scale="75" orientation="portrait" r:id="rId1"/>
  <headerFooter alignWithMargins="0">
    <oddFooter>&amp;C&amp;16-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sheetPr>
  <dimension ref="A1:F44"/>
  <sheetViews>
    <sheetView showGridLines="0" showZeros="0" view="pageBreakPreview" topLeftCell="B1" zoomScaleNormal="90" workbookViewId="0">
      <pane ySplit="3" topLeftCell="A28" activePane="bottomLeft" state="frozen"/>
      <selection activeCell="K8" sqref="K8"/>
      <selection pane="bottomLeft" activeCell="K8" sqref="K8"/>
    </sheetView>
  </sheetViews>
  <sheetFormatPr defaultColWidth="9" defaultRowHeight="14.25"/>
  <cols>
    <col min="1" max="1" width="14.5" style="124" customWidth="1"/>
    <col min="2" max="2" width="50.75" style="124" customWidth="1"/>
    <col min="3" max="5" width="20.625" style="124" customWidth="1"/>
    <col min="6" max="16384" width="9" style="217"/>
  </cols>
  <sheetData>
    <row r="1" spans="1:6" ht="45" customHeight="1">
      <c r="A1" s="281"/>
      <c r="B1" s="468" t="s">
        <v>3</v>
      </c>
      <c r="C1" s="468"/>
      <c r="D1" s="468"/>
      <c r="E1" s="468"/>
    </row>
    <row r="2" spans="1:6" ht="18.95" customHeight="1">
      <c r="B2" s="392"/>
      <c r="C2" s="284"/>
      <c r="D2" s="284"/>
      <c r="E2" s="393" t="s">
        <v>37</v>
      </c>
    </row>
    <row r="3" spans="1:6" s="389" customFormat="1" ht="45" customHeight="1">
      <c r="A3" s="394" t="s">
        <v>38</v>
      </c>
      <c r="B3" s="287" t="s">
        <v>39</v>
      </c>
      <c r="C3" s="222" t="s">
        <v>163</v>
      </c>
      <c r="D3" s="222" t="s">
        <v>41</v>
      </c>
      <c r="E3" s="222" t="s">
        <v>164</v>
      </c>
      <c r="F3" s="223" t="s">
        <v>43</v>
      </c>
    </row>
    <row r="4" spans="1:6" ht="32.1" customHeight="1">
      <c r="A4" s="395" t="s">
        <v>44</v>
      </c>
      <c r="B4" s="396" t="s">
        <v>45</v>
      </c>
      <c r="C4" s="76">
        <f>SUM(C5:C19)</f>
        <v>319729</v>
      </c>
      <c r="D4" s="76">
        <f>SUM(D5:D19)</f>
        <v>284847</v>
      </c>
      <c r="E4" s="63">
        <f>IF(C4&gt;0,D4/C4-1,IF(C4&lt;0,-(D4/C4-1),""))</f>
        <v>-0.109</v>
      </c>
      <c r="F4" s="228" t="str">
        <f t="shared" ref="F4:F40" si="0">IF(LEN(A4)=3,"是",IF(B4&lt;&gt;"",IF(SUM(C4:D4)&lt;&gt;0,"是","否"),"是"))</f>
        <v>是</v>
      </c>
    </row>
    <row r="5" spans="1:6" ht="32.1" customHeight="1">
      <c r="A5" s="295" t="s">
        <v>46</v>
      </c>
      <c r="B5" s="397" t="s">
        <v>47</v>
      </c>
      <c r="C5" s="91">
        <v>124939</v>
      </c>
      <c r="D5" s="298">
        <v>94000</v>
      </c>
      <c r="E5" s="63">
        <f t="shared" ref="E5:E40" si="1">IF(C5&gt;0,D5/C5-1,IF(C5&lt;0,-(D5/C5-1),""))</f>
        <v>-0.248</v>
      </c>
      <c r="F5" s="228" t="str">
        <f t="shared" si="0"/>
        <v>是</v>
      </c>
    </row>
    <row r="6" spans="1:6" ht="32.1" customHeight="1">
      <c r="A6" s="295" t="s">
        <v>48</v>
      </c>
      <c r="B6" s="397" t="s">
        <v>49</v>
      </c>
      <c r="C6" s="91">
        <v>15477</v>
      </c>
      <c r="D6" s="298">
        <v>13757</v>
      </c>
      <c r="E6" s="63">
        <f t="shared" si="1"/>
        <v>-0.111</v>
      </c>
      <c r="F6" s="228" t="str">
        <f t="shared" si="0"/>
        <v>是</v>
      </c>
    </row>
    <row r="7" spans="1:6" ht="32.1" customHeight="1">
      <c r="A7" s="295" t="s">
        <v>50</v>
      </c>
      <c r="B7" s="397" t="s">
        <v>51</v>
      </c>
      <c r="C7" s="91">
        <v>5593</v>
      </c>
      <c r="D7" s="298">
        <v>5132</v>
      </c>
      <c r="E7" s="63">
        <f t="shared" si="1"/>
        <v>-8.2000000000000003E-2</v>
      </c>
      <c r="F7" s="228" t="str">
        <f t="shared" si="0"/>
        <v>是</v>
      </c>
    </row>
    <row r="8" spans="1:6" customFormat="1" ht="32.1" customHeight="1">
      <c r="A8" s="398" t="s">
        <v>52</v>
      </c>
      <c r="B8" s="399" t="s">
        <v>53</v>
      </c>
      <c r="C8" s="400">
        <v>150</v>
      </c>
      <c r="D8" s="401">
        <v>151</v>
      </c>
      <c r="E8" s="63">
        <f t="shared" si="1"/>
        <v>7.0000000000000001E-3</v>
      </c>
      <c r="F8" s="228" t="str">
        <f t="shared" si="0"/>
        <v>是</v>
      </c>
    </row>
    <row r="9" spans="1:6" ht="32.1" customHeight="1">
      <c r="A9" s="295" t="s">
        <v>54</v>
      </c>
      <c r="B9" s="397" t="s">
        <v>55</v>
      </c>
      <c r="C9" s="91">
        <v>30357</v>
      </c>
      <c r="D9" s="298">
        <v>27476</v>
      </c>
      <c r="E9" s="63">
        <f t="shared" si="1"/>
        <v>-9.5000000000000001E-2</v>
      </c>
      <c r="F9" s="228" t="str">
        <f t="shared" si="0"/>
        <v>是</v>
      </c>
    </row>
    <row r="10" spans="1:6" customFormat="1" ht="32.1" customHeight="1">
      <c r="A10" s="398" t="s">
        <v>56</v>
      </c>
      <c r="B10" s="399" t="s">
        <v>57</v>
      </c>
      <c r="C10" s="400">
        <v>16933</v>
      </c>
      <c r="D10" s="401">
        <v>12720</v>
      </c>
      <c r="E10" s="63">
        <f t="shared" si="1"/>
        <v>-0.249</v>
      </c>
      <c r="F10" s="228" t="str">
        <f t="shared" si="0"/>
        <v>是</v>
      </c>
    </row>
    <row r="11" spans="1:6" customFormat="1" ht="32.1" customHeight="1">
      <c r="A11" s="398" t="s">
        <v>58</v>
      </c>
      <c r="B11" s="399" t="s">
        <v>59</v>
      </c>
      <c r="C11" s="400">
        <v>6659</v>
      </c>
      <c r="D11" s="401">
        <v>5760</v>
      </c>
      <c r="E11" s="63">
        <f t="shared" si="1"/>
        <v>-0.13500000000000001</v>
      </c>
      <c r="F11" s="228" t="str">
        <f t="shared" si="0"/>
        <v>是</v>
      </c>
    </row>
    <row r="12" spans="1:6" customFormat="1" ht="32.1" customHeight="1">
      <c r="A12" s="398" t="s">
        <v>60</v>
      </c>
      <c r="B12" s="399" t="s">
        <v>61</v>
      </c>
      <c r="C12" s="400">
        <v>14404</v>
      </c>
      <c r="D12" s="401">
        <v>15000</v>
      </c>
      <c r="E12" s="63">
        <f t="shared" si="1"/>
        <v>4.1000000000000002E-2</v>
      </c>
      <c r="F12" s="228" t="str">
        <f t="shared" si="0"/>
        <v>是</v>
      </c>
    </row>
    <row r="13" spans="1:6" customFormat="1" ht="32.1" customHeight="1">
      <c r="A13" s="398" t="s">
        <v>62</v>
      </c>
      <c r="B13" s="399" t="s">
        <v>63</v>
      </c>
      <c r="C13" s="400">
        <v>46203</v>
      </c>
      <c r="D13" s="401">
        <v>63166</v>
      </c>
      <c r="E13" s="63">
        <f t="shared" si="1"/>
        <v>0.36699999999999999</v>
      </c>
      <c r="F13" s="228" t="str">
        <f t="shared" si="0"/>
        <v>是</v>
      </c>
    </row>
    <row r="14" spans="1:6" customFormat="1" ht="32.1" customHeight="1">
      <c r="A14" s="398" t="s">
        <v>64</v>
      </c>
      <c r="B14" s="399" t="s">
        <v>65</v>
      </c>
      <c r="C14" s="400">
        <v>0</v>
      </c>
      <c r="D14" s="401"/>
      <c r="E14" s="63" t="str">
        <f t="shared" si="1"/>
        <v/>
      </c>
      <c r="F14" s="228" t="str">
        <f t="shared" si="0"/>
        <v>否</v>
      </c>
    </row>
    <row r="15" spans="1:6" ht="32.1" customHeight="1">
      <c r="A15" s="295" t="s">
        <v>66</v>
      </c>
      <c r="B15" s="397" t="s">
        <v>67</v>
      </c>
      <c r="C15" s="91">
        <v>1714</v>
      </c>
      <c r="D15" s="298">
        <v>2500</v>
      </c>
      <c r="E15" s="63">
        <f t="shared" si="1"/>
        <v>0.45900000000000002</v>
      </c>
      <c r="F15" s="228" t="str">
        <f t="shared" si="0"/>
        <v>是</v>
      </c>
    </row>
    <row r="16" spans="1:6" customFormat="1" ht="32.1" customHeight="1">
      <c r="A16" s="398" t="s">
        <v>68</v>
      </c>
      <c r="B16" s="399" t="s">
        <v>69</v>
      </c>
      <c r="C16" s="400">
        <v>54816</v>
      </c>
      <c r="D16" s="401">
        <v>43000</v>
      </c>
      <c r="E16" s="63">
        <f t="shared" si="1"/>
        <v>-0.216</v>
      </c>
      <c r="F16" s="228" t="str">
        <f t="shared" si="0"/>
        <v>是</v>
      </c>
    </row>
    <row r="17" spans="1:6" customFormat="1" ht="32.1" customHeight="1">
      <c r="A17" s="398" t="s">
        <v>70</v>
      </c>
      <c r="B17" s="399" t="s">
        <v>71</v>
      </c>
      <c r="C17" s="400">
        <v>1935</v>
      </c>
      <c r="D17" s="401">
        <v>1844</v>
      </c>
      <c r="E17" s="63">
        <f t="shared" si="1"/>
        <v>-4.7E-2</v>
      </c>
      <c r="F17" s="228" t="str">
        <f t="shared" si="0"/>
        <v>是</v>
      </c>
    </row>
    <row r="18" spans="1:6" customFormat="1" ht="32.1" customHeight="1">
      <c r="A18" s="398" t="s">
        <v>72</v>
      </c>
      <c r="B18" s="399" t="s">
        <v>73</v>
      </c>
      <c r="C18" s="400">
        <v>155</v>
      </c>
      <c r="D18" s="401">
        <v>151</v>
      </c>
      <c r="E18" s="63">
        <f t="shared" si="1"/>
        <v>-2.5999999999999999E-2</v>
      </c>
      <c r="F18" s="228" t="str">
        <f t="shared" si="0"/>
        <v>是</v>
      </c>
    </row>
    <row r="19" spans="1:6" customFormat="1" ht="32.1" customHeight="1">
      <c r="A19" s="457" t="s">
        <v>165</v>
      </c>
      <c r="B19" s="399" t="s">
        <v>75</v>
      </c>
      <c r="C19" s="400">
        <v>394</v>
      </c>
      <c r="D19" s="401">
        <v>190</v>
      </c>
      <c r="E19" s="63">
        <f t="shared" si="1"/>
        <v>-0.51800000000000002</v>
      </c>
      <c r="F19" s="228" t="str">
        <f t="shared" si="0"/>
        <v>是</v>
      </c>
    </row>
    <row r="20" spans="1:6" ht="32.1" customHeight="1">
      <c r="A20" s="292" t="s">
        <v>76</v>
      </c>
      <c r="B20" s="396" t="s">
        <v>77</v>
      </c>
      <c r="C20" s="76">
        <f>SUM(C21:C28)</f>
        <v>59291</v>
      </c>
      <c r="D20" s="76">
        <f>SUM(D21:D28)</f>
        <v>87353</v>
      </c>
      <c r="E20" s="63">
        <f t="shared" si="1"/>
        <v>0.47299999999999998</v>
      </c>
      <c r="F20" s="228" t="str">
        <f t="shared" si="0"/>
        <v>是</v>
      </c>
    </row>
    <row r="21" spans="1:6" ht="32.1" customHeight="1">
      <c r="A21" s="402" t="s">
        <v>78</v>
      </c>
      <c r="B21" s="397" t="s">
        <v>79</v>
      </c>
      <c r="C21" s="91">
        <v>12396</v>
      </c>
      <c r="D21" s="298">
        <v>13263</v>
      </c>
      <c r="E21" s="63">
        <f t="shared" si="1"/>
        <v>7.0000000000000007E-2</v>
      </c>
      <c r="F21" s="228" t="str">
        <f t="shared" si="0"/>
        <v>是</v>
      </c>
    </row>
    <row r="22" spans="1:6" ht="32.1" customHeight="1">
      <c r="A22" s="295" t="s">
        <v>80</v>
      </c>
      <c r="B22" s="403" t="s">
        <v>81</v>
      </c>
      <c r="C22" s="91">
        <v>22585</v>
      </c>
      <c r="D22" s="298">
        <v>15500</v>
      </c>
      <c r="E22" s="63">
        <f t="shared" si="1"/>
        <v>-0.314</v>
      </c>
      <c r="F22" s="228" t="str">
        <f t="shared" si="0"/>
        <v>是</v>
      </c>
    </row>
    <row r="23" spans="1:6" ht="32.1" customHeight="1">
      <c r="A23" s="295" t="s">
        <v>82</v>
      </c>
      <c r="B23" s="397" t="s">
        <v>83</v>
      </c>
      <c r="C23" s="91">
        <v>15729</v>
      </c>
      <c r="D23" s="298">
        <v>13550</v>
      </c>
      <c r="E23" s="63">
        <f t="shared" si="1"/>
        <v>-0.13900000000000001</v>
      </c>
      <c r="F23" s="228" t="str">
        <f t="shared" si="0"/>
        <v>是</v>
      </c>
    </row>
    <row r="24" spans="1:6" ht="32.1" customHeight="1">
      <c r="A24" s="295" t="s">
        <v>84</v>
      </c>
      <c r="B24" s="397" t="s">
        <v>85</v>
      </c>
      <c r="C24" s="91">
        <v>0</v>
      </c>
      <c r="D24" s="298"/>
      <c r="E24" s="63" t="str">
        <f t="shared" si="1"/>
        <v/>
      </c>
      <c r="F24" s="228" t="str">
        <f t="shared" si="0"/>
        <v>否</v>
      </c>
    </row>
    <row r="25" spans="1:6" ht="32.1" customHeight="1">
      <c r="A25" s="295" t="s">
        <v>86</v>
      </c>
      <c r="B25" s="397" t="s">
        <v>87</v>
      </c>
      <c r="C25" s="91">
        <v>6961</v>
      </c>
      <c r="D25" s="298">
        <v>44390</v>
      </c>
      <c r="E25" s="63">
        <f t="shared" si="1"/>
        <v>5.3769999999999998</v>
      </c>
      <c r="F25" s="228" t="str">
        <f t="shared" si="0"/>
        <v>是</v>
      </c>
    </row>
    <row r="26" spans="1:6" customFormat="1" ht="32.1" customHeight="1">
      <c r="A26" s="398" t="s">
        <v>88</v>
      </c>
      <c r="B26" s="399" t="s">
        <v>89</v>
      </c>
      <c r="C26" s="400">
        <v>0</v>
      </c>
      <c r="D26" s="401"/>
      <c r="E26" s="63" t="str">
        <f t="shared" si="1"/>
        <v/>
      </c>
      <c r="F26" s="228" t="str">
        <f t="shared" si="0"/>
        <v>否</v>
      </c>
    </row>
    <row r="27" spans="1:6" ht="32.1" customHeight="1">
      <c r="A27" s="295" t="s">
        <v>90</v>
      </c>
      <c r="B27" s="397" t="s">
        <v>91</v>
      </c>
      <c r="C27" s="91">
        <v>1075</v>
      </c>
      <c r="D27" s="298">
        <v>50</v>
      </c>
      <c r="E27" s="63">
        <f t="shared" si="1"/>
        <v>-0.95299999999999996</v>
      </c>
      <c r="F27" s="228" t="str">
        <f t="shared" si="0"/>
        <v>是</v>
      </c>
    </row>
    <row r="28" spans="1:6" ht="32.1" customHeight="1">
      <c r="A28" s="295" t="s">
        <v>92</v>
      </c>
      <c r="B28" s="397" t="s">
        <v>93</v>
      </c>
      <c r="C28" s="91">
        <v>545</v>
      </c>
      <c r="D28" s="298">
        <v>600</v>
      </c>
      <c r="E28" s="63">
        <f t="shared" si="1"/>
        <v>0.10100000000000001</v>
      </c>
      <c r="F28" s="228" t="str">
        <f t="shared" si="0"/>
        <v>是</v>
      </c>
    </row>
    <row r="29" spans="1:6" ht="32.1" customHeight="1">
      <c r="A29" s="295"/>
      <c r="B29" s="397"/>
      <c r="C29" s="91"/>
      <c r="D29" s="298"/>
      <c r="E29" s="63" t="str">
        <f t="shared" si="1"/>
        <v/>
      </c>
      <c r="F29" s="228" t="str">
        <f t="shared" si="0"/>
        <v>是</v>
      </c>
    </row>
    <row r="30" spans="1:6" s="283" customFormat="1" ht="32.1" customHeight="1">
      <c r="A30" s="404"/>
      <c r="B30" s="405" t="s">
        <v>166</v>
      </c>
      <c r="C30" s="76">
        <f>C20+C4</f>
        <v>379020</v>
      </c>
      <c r="D30" s="76">
        <f>D20+D4</f>
        <v>372200</v>
      </c>
      <c r="E30" s="63">
        <f t="shared" si="1"/>
        <v>-1.7999999999999999E-2</v>
      </c>
      <c r="F30" s="228" t="str">
        <f t="shared" si="0"/>
        <v>是</v>
      </c>
    </row>
    <row r="31" spans="1:6" ht="32.1" customHeight="1">
      <c r="A31" s="292">
        <v>105</v>
      </c>
      <c r="B31" s="406" t="s">
        <v>95</v>
      </c>
      <c r="C31" s="91"/>
      <c r="D31" s="407"/>
      <c r="E31" s="63" t="str">
        <f t="shared" si="1"/>
        <v/>
      </c>
      <c r="F31" s="228" t="str">
        <f t="shared" si="0"/>
        <v>是</v>
      </c>
    </row>
    <row r="32" spans="1:6" ht="32.1" customHeight="1">
      <c r="A32" s="408">
        <v>110</v>
      </c>
      <c r="B32" s="409" t="s">
        <v>96</v>
      </c>
      <c r="C32" s="76">
        <f>C33+C34</f>
        <v>469130</v>
      </c>
      <c r="D32" s="407">
        <v>322224</v>
      </c>
      <c r="E32" s="63">
        <f t="shared" si="1"/>
        <v>-0.313</v>
      </c>
      <c r="F32" s="228" t="str">
        <f t="shared" si="0"/>
        <v>是</v>
      </c>
    </row>
    <row r="33" spans="1:6" ht="32.1" customHeight="1">
      <c r="A33" s="320">
        <v>11001</v>
      </c>
      <c r="B33" s="269" t="s">
        <v>97</v>
      </c>
      <c r="C33" s="91">
        <v>46706</v>
      </c>
      <c r="D33" s="298">
        <v>46706</v>
      </c>
      <c r="E33" s="63">
        <f t="shared" si="1"/>
        <v>0</v>
      </c>
      <c r="F33" s="228" t="str">
        <f t="shared" si="0"/>
        <v>是</v>
      </c>
    </row>
    <row r="34" spans="1:6" ht="32.1" customHeight="1">
      <c r="A34" s="320"/>
      <c r="B34" s="269" t="s">
        <v>98</v>
      </c>
      <c r="C34" s="91">
        <v>422424</v>
      </c>
      <c r="D34" s="298">
        <v>275518</v>
      </c>
      <c r="E34" s="63">
        <f t="shared" si="1"/>
        <v>-0.34799999999999998</v>
      </c>
      <c r="F34" s="228" t="str">
        <f t="shared" si="0"/>
        <v>是</v>
      </c>
    </row>
    <row r="35" spans="1:6" ht="32.1" customHeight="1">
      <c r="A35" s="320">
        <v>11006</v>
      </c>
      <c r="B35" s="269" t="s">
        <v>167</v>
      </c>
      <c r="C35" s="91"/>
      <c r="D35" s="298"/>
      <c r="E35" s="63" t="str">
        <f t="shared" si="1"/>
        <v/>
      </c>
      <c r="F35" s="228" t="str">
        <f t="shared" si="0"/>
        <v>否</v>
      </c>
    </row>
    <row r="36" spans="1:6" ht="32.1" customHeight="1">
      <c r="A36" s="320">
        <v>11008</v>
      </c>
      <c r="B36" s="269" t="s">
        <v>99</v>
      </c>
      <c r="C36" s="91"/>
      <c r="D36" s="298">
        <v>178263</v>
      </c>
      <c r="E36" s="63" t="str">
        <f t="shared" si="1"/>
        <v/>
      </c>
      <c r="F36" s="228" t="str">
        <f t="shared" si="0"/>
        <v>是</v>
      </c>
    </row>
    <row r="37" spans="1:6" ht="32.1" customHeight="1">
      <c r="A37" s="320">
        <v>11009</v>
      </c>
      <c r="B37" s="269" t="s">
        <v>100</v>
      </c>
      <c r="C37" s="91"/>
      <c r="D37" s="298">
        <v>506</v>
      </c>
      <c r="E37" s="63" t="str">
        <f t="shared" si="1"/>
        <v/>
      </c>
      <c r="F37" s="228" t="str">
        <f t="shared" si="0"/>
        <v>是</v>
      </c>
    </row>
    <row r="38" spans="1:6" s="390" customFormat="1" ht="32.1" customHeight="1">
      <c r="A38" s="410">
        <v>11013</v>
      </c>
      <c r="B38" s="411" t="s">
        <v>101</v>
      </c>
      <c r="C38" s="400"/>
      <c r="D38" s="401"/>
      <c r="E38" s="63" t="str">
        <f t="shared" si="1"/>
        <v/>
      </c>
      <c r="F38" s="228" t="str">
        <f t="shared" si="0"/>
        <v>否</v>
      </c>
    </row>
    <row r="39" spans="1:6" s="391" customFormat="1" ht="32.1" customHeight="1">
      <c r="A39" s="320">
        <v>11015</v>
      </c>
      <c r="B39" s="273" t="s">
        <v>102</v>
      </c>
      <c r="C39" s="91">
        <v>8000</v>
      </c>
      <c r="D39" s="298"/>
      <c r="E39" s="63">
        <f t="shared" si="1"/>
        <v>-1</v>
      </c>
      <c r="F39" s="228" t="str">
        <f t="shared" si="0"/>
        <v>是</v>
      </c>
    </row>
    <row r="40" spans="1:6" ht="32.1" customHeight="1">
      <c r="A40" s="412"/>
      <c r="B40" s="413" t="s">
        <v>103</v>
      </c>
      <c r="C40" s="76">
        <f>C30+C32+C31+C35+C36+C37+C38+C39</f>
        <v>856150</v>
      </c>
      <c r="D40" s="76">
        <f>D30+D32+D31+D35+D36+D37+D38+D39</f>
        <v>873193</v>
      </c>
      <c r="E40" s="63">
        <f t="shared" si="1"/>
        <v>0.02</v>
      </c>
      <c r="F40" s="228" t="str">
        <f t="shared" si="0"/>
        <v>是</v>
      </c>
    </row>
    <row r="41" spans="1:6">
      <c r="D41" s="414"/>
    </row>
    <row r="42" spans="1:6">
      <c r="D42" s="414"/>
    </row>
    <row r="43" spans="1:6">
      <c r="D43" s="414"/>
    </row>
    <row r="44" spans="1:6">
      <c r="C44" s="414"/>
      <c r="D44" s="414"/>
    </row>
  </sheetData>
  <mergeCells count="1">
    <mergeCell ref="B1:E1"/>
  </mergeCells>
  <phoneticPr fontId="99" type="noConversion"/>
  <conditionalFormatting sqref="E2">
    <cfRule type="cellIs" dxfId="1419" priority="54" stopIfTrue="1" operator="lessThanOrEqual">
      <formula>-1</formula>
    </cfRule>
  </conditionalFormatting>
  <conditionalFormatting sqref="A31:B31">
    <cfRule type="expression" dxfId="1418" priority="60" stopIfTrue="1">
      <formula>"len($A:$A)=3"</formula>
    </cfRule>
  </conditionalFormatting>
  <conditionalFormatting sqref="C31">
    <cfRule type="expression" dxfId="1417" priority="22" stopIfTrue="1">
      <formula>"len($A:$A)=3"</formula>
    </cfRule>
    <cfRule type="expression" dxfId="1416" priority="23" stopIfTrue="1">
      <formula>"len($A:$A)=3"</formula>
    </cfRule>
  </conditionalFormatting>
  <conditionalFormatting sqref="B38:B39">
    <cfRule type="expression" dxfId="1415" priority="28" stopIfTrue="1">
      <formula>"len($A:$A)=3"</formula>
    </cfRule>
    <cfRule type="expression" dxfId="1414" priority="29" stopIfTrue="1">
      <formula>"len($A:$A)=3"</formula>
    </cfRule>
  </conditionalFormatting>
  <conditionalFormatting sqref="C33:C34">
    <cfRule type="expression" dxfId="1413" priority="58" stopIfTrue="1">
      <formula>"len($A:$A)=3"</formula>
    </cfRule>
  </conditionalFormatting>
  <conditionalFormatting sqref="C36:C39">
    <cfRule type="expression" dxfId="1412" priority="56" stopIfTrue="1">
      <formula>"len($A:$A)=3"</formula>
    </cfRule>
  </conditionalFormatting>
  <conditionalFormatting sqref="F4:F58">
    <cfRule type="cellIs" dxfId="1411" priority="44" stopIfTrue="1" operator="lessThan">
      <formula>0</formula>
    </cfRule>
  </conditionalFormatting>
  <conditionalFormatting sqref="A4:C28 D4 D20">
    <cfRule type="expression" dxfId="1410" priority="50" stopIfTrue="1">
      <formula>"len($A:$A)=3"</formula>
    </cfRule>
  </conditionalFormatting>
  <conditionalFormatting sqref="B4:C6 D4">
    <cfRule type="expression" dxfId="1409" priority="53" stopIfTrue="1">
      <formula>"len($A:$A)=3"</formula>
    </cfRule>
  </conditionalFormatting>
  <conditionalFormatting sqref="B7:C8">
    <cfRule type="expression" dxfId="1408" priority="52" stopIfTrue="1">
      <formula>"len($A:$A)=3"</formula>
    </cfRule>
  </conditionalFormatting>
  <conditionalFormatting sqref="A29:C29 C39 B40:C58 D40:D44">
    <cfRule type="expression" dxfId="1407" priority="61" stopIfTrue="1">
      <formula>"len($A:$A)=3"</formula>
    </cfRule>
  </conditionalFormatting>
  <conditionalFormatting sqref="B29:C29 B31 C32:C34 D32 C38:C39">
    <cfRule type="expression" dxfId="1406" priority="73" stopIfTrue="1">
      <formula>"len($A:$A)=3"</formula>
    </cfRule>
  </conditionalFormatting>
  <conditionalFormatting sqref="A32:B32 A35:C35">
    <cfRule type="expression" dxfId="1405" priority="33" stopIfTrue="1">
      <formula>"len($A:$A)=3"</formula>
    </cfRule>
  </conditionalFormatting>
  <conditionalFormatting sqref="B32:B34 B39">
    <cfRule type="expression" dxfId="1404" priority="34" stopIfTrue="1">
      <formula>"len($A:$A)=3"</formula>
    </cfRule>
  </conditionalFormatting>
  <conditionalFormatting sqref="C32:C34 D32">
    <cfRule type="expression" dxfId="1403" priority="59" stopIfTrue="1">
      <formula>"len($A:$A)=3"</formula>
    </cfRule>
  </conditionalFormatting>
  <conditionalFormatting sqref="A33:B34">
    <cfRule type="expression" dxfId="1402" priority="32" stopIfTrue="1">
      <formula>"len($A:$A)=3"</formula>
    </cfRule>
  </conditionalFormatting>
  <conditionalFormatting sqref="A36:B44">
    <cfRule type="expression" dxfId="1401" priority="30" stopIfTrue="1">
      <formula>"len($A:$A)=3"</formula>
    </cfRule>
  </conditionalFormatting>
  <conditionalFormatting sqref="A38:B39">
    <cfRule type="expression" dxfId="1400" priority="27" stopIfTrue="1">
      <formula>"len($A:$A)=3"</formula>
    </cfRule>
  </conditionalFormatting>
  <printOptions horizontalCentered="1"/>
  <pageMargins left="0.47152777777777799" right="0.39305555555555599" top="0.74791666666666701" bottom="0.74791666666666701" header="0.31388888888888899" footer="0.31388888888888899"/>
  <pageSetup paperSize="9" scale="75" orientation="portrait" r:id="rId1"/>
  <headerFooter alignWithMargins="0">
    <oddFooter>&amp;C&amp;16-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filterMode="1">
    <tabColor rgb="FF00B0F0"/>
  </sheetPr>
  <dimension ref="A1:J1368"/>
  <sheetViews>
    <sheetView showGridLines="0" showZeros="0" view="pageBreakPreview" zoomScaleNormal="100" workbookViewId="0">
      <pane xSplit="2" ySplit="3" topLeftCell="C1342" activePane="bottomRight" state="frozen"/>
      <selection activeCell="K8" sqref="K8"/>
      <selection pane="topRight" activeCell="K8" sqref="K8"/>
      <selection pane="bottomLeft" activeCell="K8" sqref="K8"/>
      <selection pane="bottomRight" activeCell="K8" sqref="K8"/>
    </sheetView>
  </sheetViews>
  <sheetFormatPr defaultColWidth="9" defaultRowHeight="14.25"/>
  <cols>
    <col min="1" max="1" width="9" style="122" hidden="1" customWidth="1"/>
    <col min="2" max="2" width="19.125" style="122" hidden="1" customWidth="1"/>
    <col min="3" max="3" width="50.625" style="122" customWidth="1"/>
    <col min="4" max="5" width="20.625" style="122" customWidth="1"/>
    <col min="6" max="6" width="20.625" style="280" customWidth="1"/>
    <col min="7" max="7" width="4" style="122" customWidth="1"/>
    <col min="8" max="8" width="9" style="122"/>
    <col min="9" max="9" width="10.5" style="122" customWidth="1"/>
    <col min="10" max="16384" width="9" style="122"/>
  </cols>
  <sheetData>
    <row r="1" spans="1:8" s="193" customFormat="1" ht="45" customHeight="1">
      <c r="C1" s="469" t="s">
        <v>4</v>
      </c>
      <c r="D1" s="469"/>
      <c r="E1" s="469"/>
      <c r="F1" s="469"/>
    </row>
    <row r="2" spans="1:8" s="193" customFormat="1" ht="20.100000000000001" customHeight="1">
      <c r="B2" s="360"/>
      <c r="C2" s="361"/>
      <c r="D2" s="362"/>
      <c r="E2" s="363"/>
      <c r="F2" s="363" t="s">
        <v>37</v>
      </c>
    </row>
    <row r="3" spans="1:8" s="123" customFormat="1" ht="45" customHeight="1">
      <c r="B3" s="364" t="s">
        <v>38</v>
      </c>
      <c r="C3" s="365" t="s">
        <v>39</v>
      </c>
      <c r="D3" s="364" t="s">
        <v>163</v>
      </c>
      <c r="E3" s="364" t="s">
        <v>41</v>
      </c>
      <c r="F3" s="364" t="s">
        <v>164</v>
      </c>
      <c r="G3" s="342" t="s">
        <v>43</v>
      </c>
      <c r="H3" s="123" t="s">
        <v>168</v>
      </c>
    </row>
    <row r="4" spans="1:8" ht="36" customHeight="1">
      <c r="A4" s="366">
        <v>201</v>
      </c>
      <c r="B4" s="367" t="s">
        <v>104</v>
      </c>
      <c r="C4" s="254" t="s">
        <v>105</v>
      </c>
      <c r="D4" s="256">
        <v>51561</v>
      </c>
      <c r="E4" s="256">
        <v>43310</v>
      </c>
      <c r="F4" s="63">
        <f>IF(D4&gt;0,E4/D4-1,IF(D4&lt;0,-(E4/D4-1),""))</f>
        <v>-0.16</v>
      </c>
      <c r="G4" s="230" t="str">
        <f t="shared" ref="G4:G67" si="0">IF(LEN(B4)=3,"是",IF(C4&lt;&gt;"",IF(SUM(D4:E4)&lt;&gt;0,"是","否"),"是"))</f>
        <v>是</v>
      </c>
      <c r="H4" s="122" t="str">
        <f t="shared" ref="H4:H67" si="1">IF(LEN(B4)=3,"类",IF(LEN(B4)=5,"款","项"))</f>
        <v>类</v>
      </c>
    </row>
    <row r="5" spans="1:8" ht="36" customHeight="1">
      <c r="A5" s="366">
        <v>20101</v>
      </c>
      <c r="B5" s="367" t="s">
        <v>169</v>
      </c>
      <c r="C5" s="254" t="s">
        <v>170</v>
      </c>
      <c r="D5" s="256">
        <v>1430</v>
      </c>
      <c r="E5" s="256">
        <v>1465</v>
      </c>
      <c r="F5" s="63">
        <f t="shared" ref="F5:F68" si="2">IF(D5&gt;0,E5/D5-1,IF(D5&lt;0,-(E5/D5-1),""))</f>
        <v>2.4E-2</v>
      </c>
      <c r="G5" s="230" t="str">
        <f t="shared" si="0"/>
        <v>是</v>
      </c>
      <c r="H5" s="122" t="str">
        <f t="shared" si="1"/>
        <v>款</v>
      </c>
    </row>
    <row r="6" spans="1:8" ht="36" customHeight="1">
      <c r="A6" s="366">
        <v>2010101</v>
      </c>
      <c r="B6" s="368" t="s">
        <v>171</v>
      </c>
      <c r="C6" s="258" t="s">
        <v>172</v>
      </c>
      <c r="D6" s="256">
        <v>970</v>
      </c>
      <c r="E6" s="256">
        <v>935</v>
      </c>
      <c r="F6" s="63">
        <f t="shared" si="2"/>
        <v>-3.5999999999999997E-2</v>
      </c>
      <c r="G6" s="230" t="str">
        <f t="shared" si="0"/>
        <v>是</v>
      </c>
      <c r="H6" s="122" t="str">
        <f t="shared" si="1"/>
        <v>项</v>
      </c>
    </row>
    <row r="7" spans="1:8" ht="36" customHeight="1">
      <c r="A7" s="366">
        <v>2010102</v>
      </c>
      <c r="B7" s="368" t="s">
        <v>173</v>
      </c>
      <c r="C7" s="258" t="s">
        <v>174</v>
      </c>
      <c r="D7" s="256">
        <v>160</v>
      </c>
      <c r="E7" s="256">
        <v>120</v>
      </c>
      <c r="F7" s="63">
        <f t="shared" si="2"/>
        <v>-0.25</v>
      </c>
      <c r="G7" s="230" t="str">
        <f t="shared" si="0"/>
        <v>是</v>
      </c>
      <c r="H7" s="122" t="str">
        <f t="shared" si="1"/>
        <v>项</v>
      </c>
    </row>
    <row r="8" spans="1:8" ht="36" hidden="1" customHeight="1">
      <c r="A8" s="366">
        <v>2010103</v>
      </c>
      <c r="B8" s="368" t="s">
        <v>175</v>
      </c>
      <c r="C8" s="258" t="s">
        <v>176</v>
      </c>
      <c r="D8" s="256">
        <v>0</v>
      </c>
      <c r="E8" s="256">
        <v>0</v>
      </c>
      <c r="F8" s="63" t="str">
        <f t="shared" si="2"/>
        <v/>
      </c>
      <c r="G8" s="230" t="str">
        <f t="shared" si="0"/>
        <v>否</v>
      </c>
      <c r="H8" s="122" t="str">
        <f t="shared" si="1"/>
        <v>项</v>
      </c>
    </row>
    <row r="9" spans="1:8" ht="36" customHeight="1">
      <c r="A9" s="366">
        <v>2010104</v>
      </c>
      <c r="B9" s="368" t="s">
        <v>177</v>
      </c>
      <c r="C9" s="258" t="s">
        <v>178</v>
      </c>
      <c r="D9" s="256">
        <v>90</v>
      </c>
      <c r="E9" s="256">
        <v>90</v>
      </c>
      <c r="F9" s="63">
        <f t="shared" si="2"/>
        <v>0</v>
      </c>
      <c r="G9" s="230" t="str">
        <f t="shared" si="0"/>
        <v>是</v>
      </c>
      <c r="H9" s="122" t="str">
        <f t="shared" si="1"/>
        <v>项</v>
      </c>
    </row>
    <row r="10" spans="1:8" ht="36" hidden="1" customHeight="1">
      <c r="A10" s="366">
        <v>2010105</v>
      </c>
      <c r="B10" s="368" t="s">
        <v>179</v>
      </c>
      <c r="C10" s="258" t="s">
        <v>180</v>
      </c>
      <c r="D10" s="256">
        <v>0</v>
      </c>
      <c r="E10" s="256">
        <v>0</v>
      </c>
      <c r="F10" s="63" t="str">
        <f t="shared" si="2"/>
        <v/>
      </c>
      <c r="G10" s="230" t="str">
        <f t="shared" si="0"/>
        <v>否</v>
      </c>
      <c r="H10" s="122" t="str">
        <f t="shared" si="1"/>
        <v>项</v>
      </c>
    </row>
    <row r="11" spans="1:8" ht="36" hidden="1" customHeight="1">
      <c r="A11" s="366">
        <v>2010106</v>
      </c>
      <c r="B11" s="368" t="s">
        <v>181</v>
      </c>
      <c r="C11" s="258" t="s">
        <v>182</v>
      </c>
      <c r="D11" s="256">
        <v>0</v>
      </c>
      <c r="E11" s="256">
        <v>0</v>
      </c>
      <c r="F11" s="63" t="str">
        <f t="shared" si="2"/>
        <v/>
      </c>
      <c r="G11" s="230" t="str">
        <f t="shared" si="0"/>
        <v>否</v>
      </c>
      <c r="H11" s="122" t="str">
        <f t="shared" si="1"/>
        <v>项</v>
      </c>
    </row>
    <row r="12" spans="1:8" ht="36" hidden="1" customHeight="1">
      <c r="A12" s="366">
        <v>2010107</v>
      </c>
      <c r="B12" s="368" t="s">
        <v>183</v>
      </c>
      <c r="C12" s="258" t="s">
        <v>184</v>
      </c>
      <c r="D12" s="256">
        <v>0</v>
      </c>
      <c r="E12" s="256">
        <v>0</v>
      </c>
      <c r="F12" s="63" t="str">
        <f t="shared" si="2"/>
        <v/>
      </c>
      <c r="G12" s="230" t="str">
        <f t="shared" si="0"/>
        <v>否</v>
      </c>
      <c r="H12" s="122" t="str">
        <f t="shared" si="1"/>
        <v>项</v>
      </c>
    </row>
    <row r="13" spans="1:8" ht="36" customHeight="1">
      <c r="A13" s="366">
        <v>2010108</v>
      </c>
      <c r="B13" s="368" t="s">
        <v>185</v>
      </c>
      <c r="C13" s="258" t="s">
        <v>186</v>
      </c>
      <c r="D13" s="256">
        <v>130</v>
      </c>
      <c r="E13" s="256">
        <v>135</v>
      </c>
      <c r="F13" s="63">
        <f t="shared" si="2"/>
        <v>3.7999999999999999E-2</v>
      </c>
      <c r="G13" s="230" t="str">
        <f t="shared" si="0"/>
        <v>是</v>
      </c>
      <c r="H13" s="122" t="str">
        <f t="shared" si="1"/>
        <v>项</v>
      </c>
    </row>
    <row r="14" spans="1:8" ht="36" hidden="1" customHeight="1">
      <c r="A14" s="366">
        <v>2010109</v>
      </c>
      <c r="B14" s="368" t="s">
        <v>187</v>
      </c>
      <c r="C14" s="258" t="s">
        <v>188</v>
      </c>
      <c r="D14" s="256">
        <v>0</v>
      </c>
      <c r="E14" s="256">
        <v>0</v>
      </c>
      <c r="F14" s="63" t="str">
        <f t="shared" si="2"/>
        <v/>
      </c>
      <c r="G14" s="230" t="str">
        <f t="shared" si="0"/>
        <v>否</v>
      </c>
      <c r="H14" s="122" t="str">
        <f t="shared" si="1"/>
        <v>项</v>
      </c>
    </row>
    <row r="15" spans="1:8" ht="36" hidden="1" customHeight="1">
      <c r="A15" s="366">
        <v>2010150</v>
      </c>
      <c r="B15" s="368" t="s">
        <v>189</v>
      </c>
      <c r="C15" s="258" t="s">
        <v>190</v>
      </c>
      <c r="D15" s="256">
        <v>0</v>
      </c>
      <c r="E15" s="256">
        <v>0</v>
      </c>
      <c r="F15" s="63" t="str">
        <f t="shared" si="2"/>
        <v/>
      </c>
      <c r="G15" s="230" t="str">
        <f t="shared" si="0"/>
        <v>否</v>
      </c>
      <c r="H15" s="122" t="str">
        <f t="shared" si="1"/>
        <v>项</v>
      </c>
    </row>
    <row r="16" spans="1:8" ht="36" customHeight="1">
      <c r="A16" s="366">
        <v>2010199</v>
      </c>
      <c r="B16" s="368" t="s">
        <v>191</v>
      </c>
      <c r="C16" s="258" t="s">
        <v>192</v>
      </c>
      <c r="D16" s="256">
        <v>80</v>
      </c>
      <c r="E16" s="256">
        <v>185</v>
      </c>
      <c r="F16" s="63">
        <f t="shared" si="2"/>
        <v>1.3129999999999999</v>
      </c>
      <c r="G16" s="230" t="str">
        <f t="shared" si="0"/>
        <v>是</v>
      </c>
      <c r="H16" s="122" t="str">
        <f t="shared" si="1"/>
        <v>项</v>
      </c>
    </row>
    <row r="17" spans="1:8" ht="36" customHeight="1">
      <c r="A17" s="366">
        <v>20102</v>
      </c>
      <c r="B17" s="367" t="s">
        <v>193</v>
      </c>
      <c r="C17" s="254" t="s">
        <v>194</v>
      </c>
      <c r="D17" s="256">
        <v>1370</v>
      </c>
      <c r="E17" s="256">
        <v>1165</v>
      </c>
      <c r="F17" s="63">
        <f t="shared" si="2"/>
        <v>-0.15</v>
      </c>
      <c r="G17" s="230" t="str">
        <f t="shared" si="0"/>
        <v>是</v>
      </c>
      <c r="H17" s="122" t="str">
        <f t="shared" si="1"/>
        <v>款</v>
      </c>
    </row>
    <row r="18" spans="1:8" ht="36" customHeight="1">
      <c r="A18" s="366">
        <v>2010201</v>
      </c>
      <c r="B18" s="368" t="s">
        <v>195</v>
      </c>
      <c r="C18" s="258" t="s">
        <v>172</v>
      </c>
      <c r="D18" s="256">
        <v>1110</v>
      </c>
      <c r="E18" s="256">
        <v>1060</v>
      </c>
      <c r="F18" s="63">
        <f t="shared" si="2"/>
        <v>-4.4999999999999998E-2</v>
      </c>
      <c r="G18" s="230" t="str">
        <f t="shared" si="0"/>
        <v>是</v>
      </c>
      <c r="H18" s="122" t="str">
        <f t="shared" si="1"/>
        <v>项</v>
      </c>
    </row>
    <row r="19" spans="1:8" ht="36" customHeight="1">
      <c r="A19" s="366">
        <v>2010202</v>
      </c>
      <c r="B19" s="368" t="s">
        <v>196</v>
      </c>
      <c r="C19" s="258" t="s">
        <v>174</v>
      </c>
      <c r="D19" s="256">
        <v>125</v>
      </c>
      <c r="E19" s="256">
        <v>15</v>
      </c>
      <c r="F19" s="63">
        <f t="shared" si="2"/>
        <v>-0.88</v>
      </c>
      <c r="G19" s="230" t="str">
        <f t="shared" si="0"/>
        <v>是</v>
      </c>
      <c r="H19" s="122" t="str">
        <f t="shared" si="1"/>
        <v>项</v>
      </c>
    </row>
    <row r="20" spans="1:8" ht="36" hidden="1" customHeight="1">
      <c r="A20" s="366">
        <v>2010203</v>
      </c>
      <c r="B20" s="368" t="s">
        <v>197</v>
      </c>
      <c r="C20" s="258" t="s">
        <v>176</v>
      </c>
      <c r="D20" s="256">
        <v>0</v>
      </c>
      <c r="E20" s="256">
        <v>0</v>
      </c>
      <c r="F20" s="63" t="str">
        <f t="shared" si="2"/>
        <v/>
      </c>
      <c r="G20" s="230" t="str">
        <f t="shared" si="0"/>
        <v>否</v>
      </c>
      <c r="H20" s="122" t="str">
        <f t="shared" si="1"/>
        <v>项</v>
      </c>
    </row>
    <row r="21" spans="1:8" ht="36" customHeight="1">
      <c r="A21" s="366">
        <v>2010204</v>
      </c>
      <c r="B21" s="368" t="s">
        <v>198</v>
      </c>
      <c r="C21" s="258" t="s">
        <v>199</v>
      </c>
      <c r="D21" s="256">
        <v>95</v>
      </c>
      <c r="E21" s="256">
        <v>90</v>
      </c>
      <c r="F21" s="63">
        <f t="shared" si="2"/>
        <v>-5.2999999999999999E-2</v>
      </c>
      <c r="G21" s="230" t="str">
        <f t="shared" si="0"/>
        <v>是</v>
      </c>
      <c r="H21" s="122" t="str">
        <f t="shared" si="1"/>
        <v>项</v>
      </c>
    </row>
    <row r="22" spans="1:8" ht="36" hidden="1" customHeight="1">
      <c r="A22" s="366">
        <v>2010205</v>
      </c>
      <c r="B22" s="368" t="s">
        <v>200</v>
      </c>
      <c r="C22" s="258" t="s">
        <v>201</v>
      </c>
      <c r="D22" s="256">
        <v>0</v>
      </c>
      <c r="E22" s="256">
        <v>0</v>
      </c>
      <c r="F22" s="63" t="str">
        <f t="shared" si="2"/>
        <v/>
      </c>
      <c r="G22" s="230" t="str">
        <f t="shared" si="0"/>
        <v>否</v>
      </c>
      <c r="H22" s="122" t="str">
        <f t="shared" si="1"/>
        <v>项</v>
      </c>
    </row>
    <row r="23" spans="1:8" ht="36" hidden="1" customHeight="1">
      <c r="A23" s="366">
        <v>2010206</v>
      </c>
      <c r="B23" s="368" t="s">
        <v>202</v>
      </c>
      <c r="C23" s="258" t="s">
        <v>203</v>
      </c>
      <c r="D23" s="256">
        <v>0</v>
      </c>
      <c r="E23" s="256">
        <v>0</v>
      </c>
      <c r="F23" s="63" t="str">
        <f t="shared" si="2"/>
        <v/>
      </c>
      <c r="G23" s="230" t="str">
        <f t="shared" si="0"/>
        <v>否</v>
      </c>
      <c r="H23" s="122" t="str">
        <f t="shared" si="1"/>
        <v>项</v>
      </c>
    </row>
    <row r="24" spans="1:8" ht="36" hidden="1" customHeight="1">
      <c r="A24" s="366">
        <v>2010250</v>
      </c>
      <c r="B24" s="368" t="s">
        <v>204</v>
      </c>
      <c r="C24" s="258" t="s">
        <v>190</v>
      </c>
      <c r="D24" s="256">
        <v>0</v>
      </c>
      <c r="E24" s="256">
        <v>0</v>
      </c>
      <c r="F24" s="63" t="str">
        <f t="shared" si="2"/>
        <v/>
      </c>
      <c r="G24" s="230" t="str">
        <f t="shared" si="0"/>
        <v>否</v>
      </c>
      <c r="H24" s="122" t="str">
        <f t="shared" si="1"/>
        <v>项</v>
      </c>
    </row>
    <row r="25" spans="1:8" ht="36" customHeight="1">
      <c r="A25" s="366">
        <v>2010299</v>
      </c>
      <c r="B25" s="368" t="s">
        <v>205</v>
      </c>
      <c r="C25" s="258" t="s">
        <v>206</v>
      </c>
      <c r="D25" s="256">
        <v>40</v>
      </c>
      <c r="E25" s="256">
        <v>0</v>
      </c>
      <c r="F25" s="63">
        <f t="shared" si="2"/>
        <v>-1</v>
      </c>
      <c r="G25" s="230" t="str">
        <f t="shared" si="0"/>
        <v>是</v>
      </c>
      <c r="H25" s="122" t="str">
        <f t="shared" si="1"/>
        <v>项</v>
      </c>
    </row>
    <row r="26" spans="1:8" ht="36" customHeight="1">
      <c r="A26" s="366">
        <v>20103</v>
      </c>
      <c r="B26" s="367" t="s">
        <v>207</v>
      </c>
      <c r="C26" s="254" t="s">
        <v>208</v>
      </c>
      <c r="D26" s="256">
        <v>22968</v>
      </c>
      <c r="E26" s="256">
        <v>20000</v>
      </c>
      <c r="F26" s="63">
        <f t="shared" si="2"/>
        <v>-0.129</v>
      </c>
      <c r="G26" s="230" t="str">
        <f t="shared" si="0"/>
        <v>是</v>
      </c>
      <c r="H26" s="122" t="str">
        <f t="shared" si="1"/>
        <v>款</v>
      </c>
    </row>
    <row r="27" spans="1:8" ht="36" customHeight="1">
      <c r="A27" s="366">
        <v>2010301</v>
      </c>
      <c r="B27" s="368" t="s">
        <v>209</v>
      </c>
      <c r="C27" s="258" t="s">
        <v>172</v>
      </c>
      <c r="D27" s="256">
        <v>18369</v>
      </c>
      <c r="E27" s="256">
        <v>16102</v>
      </c>
      <c r="F27" s="63">
        <f t="shared" si="2"/>
        <v>-0.123</v>
      </c>
      <c r="G27" s="230" t="str">
        <f t="shared" si="0"/>
        <v>是</v>
      </c>
      <c r="H27" s="122" t="str">
        <f t="shared" si="1"/>
        <v>项</v>
      </c>
    </row>
    <row r="28" spans="1:8" ht="36" customHeight="1">
      <c r="A28" s="366">
        <v>2010302</v>
      </c>
      <c r="B28" s="368" t="s">
        <v>210</v>
      </c>
      <c r="C28" s="258" t="s">
        <v>174</v>
      </c>
      <c r="D28" s="256">
        <v>3714</v>
      </c>
      <c r="E28" s="256">
        <v>2043</v>
      </c>
      <c r="F28" s="63">
        <f t="shared" si="2"/>
        <v>-0.45</v>
      </c>
      <c r="G28" s="230" t="str">
        <f t="shared" si="0"/>
        <v>是</v>
      </c>
      <c r="H28" s="122" t="str">
        <f t="shared" si="1"/>
        <v>项</v>
      </c>
    </row>
    <row r="29" spans="1:8" ht="36" hidden="1" customHeight="1">
      <c r="A29" s="366">
        <v>2010303</v>
      </c>
      <c r="B29" s="368" t="s">
        <v>211</v>
      </c>
      <c r="C29" s="258" t="s">
        <v>176</v>
      </c>
      <c r="D29" s="256">
        <v>0</v>
      </c>
      <c r="E29" s="256">
        <v>0</v>
      </c>
      <c r="F29" s="63" t="str">
        <f t="shared" si="2"/>
        <v/>
      </c>
      <c r="G29" s="230" t="str">
        <f t="shared" si="0"/>
        <v>否</v>
      </c>
      <c r="H29" s="122" t="str">
        <f t="shared" si="1"/>
        <v>项</v>
      </c>
    </row>
    <row r="30" spans="1:8" ht="36" hidden="1" customHeight="1">
      <c r="A30" s="366">
        <v>2010304</v>
      </c>
      <c r="B30" s="368" t="s">
        <v>212</v>
      </c>
      <c r="C30" s="258" t="s">
        <v>213</v>
      </c>
      <c r="D30" s="256">
        <v>0</v>
      </c>
      <c r="E30" s="256">
        <v>0</v>
      </c>
      <c r="F30" s="63" t="str">
        <f t="shared" si="2"/>
        <v/>
      </c>
      <c r="G30" s="230" t="str">
        <f t="shared" si="0"/>
        <v>否</v>
      </c>
      <c r="H30" s="122" t="str">
        <f t="shared" si="1"/>
        <v>项</v>
      </c>
    </row>
    <row r="31" spans="1:8" ht="36" customHeight="1">
      <c r="A31" s="366">
        <v>2010305</v>
      </c>
      <c r="B31" s="368" t="s">
        <v>214</v>
      </c>
      <c r="C31" s="258" t="s">
        <v>215</v>
      </c>
      <c r="D31" s="256">
        <v>0</v>
      </c>
      <c r="E31" s="256">
        <v>80</v>
      </c>
      <c r="F31" s="63" t="str">
        <f t="shared" si="2"/>
        <v/>
      </c>
      <c r="G31" s="230" t="str">
        <f t="shared" si="0"/>
        <v>是</v>
      </c>
      <c r="H31" s="122" t="str">
        <f t="shared" si="1"/>
        <v>项</v>
      </c>
    </row>
    <row r="32" spans="1:8" ht="36" hidden="1" customHeight="1">
      <c r="A32" s="366">
        <v>2010306</v>
      </c>
      <c r="B32" s="368" t="s">
        <v>216</v>
      </c>
      <c r="C32" s="258" t="s">
        <v>217</v>
      </c>
      <c r="D32" s="256">
        <v>0</v>
      </c>
      <c r="E32" s="256">
        <v>0</v>
      </c>
      <c r="F32" s="63" t="str">
        <f t="shared" si="2"/>
        <v/>
      </c>
      <c r="G32" s="230" t="str">
        <f t="shared" si="0"/>
        <v>否</v>
      </c>
      <c r="H32" s="122" t="str">
        <f t="shared" si="1"/>
        <v>项</v>
      </c>
    </row>
    <row r="33" spans="1:8" ht="36" customHeight="1">
      <c r="A33" s="366">
        <v>2010308</v>
      </c>
      <c r="B33" s="368" t="s">
        <v>218</v>
      </c>
      <c r="C33" s="258" t="s">
        <v>219</v>
      </c>
      <c r="D33" s="256">
        <v>50</v>
      </c>
      <c r="E33" s="256">
        <v>25</v>
      </c>
      <c r="F33" s="63">
        <f t="shared" si="2"/>
        <v>-0.5</v>
      </c>
      <c r="G33" s="230" t="str">
        <f t="shared" si="0"/>
        <v>是</v>
      </c>
      <c r="H33" s="122" t="str">
        <f t="shared" si="1"/>
        <v>项</v>
      </c>
    </row>
    <row r="34" spans="1:8" ht="36" hidden="1" customHeight="1">
      <c r="A34" s="366">
        <v>2010309</v>
      </c>
      <c r="B34" s="368" t="s">
        <v>220</v>
      </c>
      <c r="C34" s="258" t="s">
        <v>221</v>
      </c>
      <c r="D34" s="256">
        <v>0</v>
      </c>
      <c r="E34" s="256">
        <v>0</v>
      </c>
      <c r="F34" s="63" t="str">
        <f t="shared" si="2"/>
        <v/>
      </c>
      <c r="G34" s="230" t="str">
        <f t="shared" si="0"/>
        <v>否</v>
      </c>
      <c r="H34" s="122" t="str">
        <f t="shared" si="1"/>
        <v>项</v>
      </c>
    </row>
    <row r="35" spans="1:8" ht="36" customHeight="1">
      <c r="A35" s="366">
        <v>2010350</v>
      </c>
      <c r="B35" s="368" t="s">
        <v>222</v>
      </c>
      <c r="C35" s="258" t="s">
        <v>190</v>
      </c>
      <c r="D35" s="256">
        <v>445</v>
      </c>
      <c r="E35" s="256">
        <v>1620</v>
      </c>
      <c r="F35" s="63">
        <f t="shared" si="2"/>
        <v>2.64</v>
      </c>
      <c r="G35" s="230" t="str">
        <f t="shared" si="0"/>
        <v>是</v>
      </c>
      <c r="H35" s="122" t="str">
        <f t="shared" si="1"/>
        <v>项</v>
      </c>
    </row>
    <row r="36" spans="1:8" ht="36" customHeight="1">
      <c r="A36" s="366">
        <v>2010399</v>
      </c>
      <c r="B36" s="369" t="s">
        <v>223</v>
      </c>
      <c r="C36" s="258" t="s">
        <v>224</v>
      </c>
      <c r="D36" s="256">
        <v>390</v>
      </c>
      <c r="E36" s="256">
        <v>130</v>
      </c>
      <c r="F36" s="63">
        <f t="shared" si="2"/>
        <v>-0.66700000000000004</v>
      </c>
      <c r="G36" s="230" t="str">
        <f t="shared" si="0"/>
        <v>是</v>
      </c>
      <c r="H36" s="122" t="str">
        <f t="shared" si="1"/>
        <v>项</v>
      </c>
    </row>
    <row r="37" spans="1:8" ht="36" customHeight="1">
      <c r="A37" s="366">
        <v>20104</v>
      </c>
      <c r="B37" s="367" t="s">
        <v>225</v>
      </c>
      <c r="C37" s="254" t="s">
        <v>226</v>
      </c>
      <c r="D37" s="256">
        <v>4442</v>
      </c>
      <c r="E37" s="256">
        <v>3548</v>
      </c>
      <c r="F37" s="63">
        <f t="shared" si="2"/>
        <v>-0.20100000000000001</v>
      </c>
      <c r="G37" s="230" t="str">
        <f t="shared" si="0"/>
        <v>是</v>
      </c>
      <c r="H37" s="122" t="str">
        <f t="shared" si="1"/>
        <v>款</v>
      </c>
    </row>
    <row r="38" spans="1:8" ht="36" customHeight="1">
      <c r="A38" s="366">
        <v>2010401</v>
      </c>
      <c r="B38" s="368" t="s">
        <v>227</v>
      </c>
      <c r="C38" s="258" t="s">
        <v>172</v>
      </c>
      <c r="D38" s="256">
        <v>1890</v>
      </c>
      <c r="E38" s="256">
        <v>1942</v>
      </c>
      <c r="F38" s="63">
        <f t="shared" si="2"/>
        <v>2.8000000000000001E-2</v>
      </c>
      <c r="G38" s="230" t="str">
        <f t="shared" si="0"/>
        <v>是</v>
      </c>
      <c r="H38" s="122" t="str">
        <f t="shared" si="1"/>
        <v>项</v>
      </c>
    </row>
    <row r="39" spans="1:8" ht="36" customHeight="1">
      <c r="A39" s="366">
        <v>2010402</v>
      </c>
      <c r="B39" s="368" t="s">
        <v>228</v>
      </c>
      <c r="C39" s="258" t="s">
        <v>174</v>
      </c>
      <c r="D39" s="256">
        <v>1840</v>
      </c>
      <c r="E39" s="256">
        <v>1600</v>
      </c>
      <c r="F39" s="63">
        <f t="shared" si="2"/>
        <v>-0.13</v>
      </c>
      <c r="G39" s="230" t="str">
        <f t="shared" si="0"/>
        <v>是</v>
      </c>
      <c r="H39" s="122" t="str">
        <f t="shared" si="1"/>
        <v>项</v>
      </c>
    </row>
    <row r="40" spans="1:8" ht="36" hidden="1" customHeight="1">
      <c r="A40" s="366">
        <v>2010403</v>
      </c>
      <c r="B40" s="368" t="s">
        <v>229</v>
      </c>
      <c r="C40" s="258" t="s">
        <v>176</v>
      </c>
      <c r="D40" s="256">
        <v>0</v>
      </c>
      <c r="E40" s="256">
        <v>0</v>
      </c>
      <c r="F40" s="63" t="str">
        <f t="shared" si="2"/>
        <v/>
      </c>
      <c r="G40" s="230" t="str">
        <f t="shared" si="0"/>
        <v>否</v>
      </c>
      <c r="H40" s="122" t="str">
        <f t="shared" si="1"/>
        <v>项</v>
      </c>
    </row>
    <row r="41" spans="1:8" ht="36" hidden="1" customHeight="1">
      <c r="A41" s="366">
        <v>2010404</v>
      </c>
      <c r="B41" s="368" t="s">
        <v>230</v>
      </c>
      <c r="C41" s="258" t="s">
        <v>231</v>
      </c>
      <c r="D41" s="256">
        <v>0</v>
      </c>
      <c r="E41" s="256">
        <v>0</v>
      </c>
      <c r="F41" s="63" t="str">
        <f t="shared" si="2"/>
        <v/>
      </c>
      <c r="G41" s="230" t="str">
        <f t="shared" si="0"/>
        <v>否</v>
      </c>
      <c r="H41" s="122" t="str">
        <f t="shared" si="1"/>
        <v>项</v>
      </c>
    </row>
    <row r="42" spans="1:8" ht="36" hidden="1" customHeight="1">
      <c r="A42" s="366">
        <v>2010405</v>
      </c>
      <c r="B42" s="368" t="s">
        <v>232</v>
      </c>
      <c r="C42" s="258" t="s">
        <v>233</v>
      </c>
      <c r="D42" s="256">
        <v>0</v>
      </c>
      <c r="E42" s="256">
        <v>0</v>
      </c>
      <c r="F42" s="63" t="str">
        <f t="shared" si="2"/>
        <v/>
      </c>
      <c r="G42" s="230" t="str">
        <f t="shared" si="0"/>
        <v>否</v>
      </c>
      <c r="H42" s="122" t="str">
        <f t="shared" si="1"/>
        <v>项</v>
      </c>
    </row>
    <row r="43" spans="1:8" ht="36" customHeight="1">
      <c r="A43" s="366">
        <v>2010406</v>
      </c>
      <c r="B43" s="368" t="s">
        <v>234</v>
      </c>
      <c r="C43" s="258" t="s">
        <v>235</v>
      </c>
      <c r="D43" s="256">
        <v>210</v>
      </c>
      <c r="E43" s="256">
        <v>0</v>
      </c>
      <c r="F43" s="63">
        <f t="shared" si="2"/>
        <v>-1</v>
      </c>
      <c r="G43" s="230" t="str">
        <f t="shared" si="0"/>
        <v>是</v>
      </c>
      <c r="H43" s="122" t="str">
        <f t="shared" si="1"/>
        <v>项</v>
      </c>
    </row>
    <row r="44" spans="1:8" ht="36" hidden="1" customHeight="1">
      <c r="A44" s="366">
        <v>2010407</v>
      </c>
      <c r="B44" s="368" t="s">
        <v>236</v>
      </c>
      <c r="C44" s="258" t="s">
        <v>237</v>
      </c>
      <c r="D44" s="256">
        <v>0</v>
      </c>
      <c r="E44" s="256">
        <v>0</v>
      </c>
      <c r="F44" s="63" t="str">
        <f t="shared" si="2"/>
        <v/>
      </c>
      <c r="G44" s="230" t="str">
        <f t="shared" si="0"/>
        <v>否</v>
      </c>
      <c r="H44" s="122" t="str">
        <f t="shared" si="1"/>
        <v>项</v>
      </c>
    </row>
    <row r="45" spans="1:8" ht="36" customHeight="1">
      <c r="A45" s="366">
        <v>2010408</v>
      </c>
      <c r="B45" s="368" t="s">
        <v>238</v>
      </c>
      <c r="C45" s="258" t="s">
        <v>239</v>
      </c>
      <c r="D45" s="256">
        <v>2</v>
      </c>
      <c r="E45" s="256">
        <v>0</v>
      </c>
      <c r="F45" s="63">
        <f t="shared" si="2"/>
        <v>-1</v>
      </c>
      <c r="G45" s="230" t="str">
        <f t="shared" si="0"/>
        <v>是</v>
      </c>
      <c r="H45" s="122" t="str">
        <f t="shared" si="1"/>
        <v>项</v>
      </c>
    </row>
    <row r="46" spans="1:8" ht="36" customHeight="1">
      <c r="A46" s="366">
        <v>2010450</v>
      </c>
      <c r="B46" s="368" t="s">
        <v>240</v>
      </c>
      <c r="C46" s="258" t="s">
        <v>190</v>
      </c>
      <c r="D46" s="256">
        <v>0</v>
      </c>
      <c r="E46" s="256">
        <v>6</v>
      </c>
      <c r="F46" s="63" t="str">
        <f t="shared" si="2"/>
        <v/>
      </c>
      <c r="G46" s="230" t="str">
        <f t="shared" si="0"/>
        <v>是</v>
      </c>
      <c r="H46" s="122" t="str">
        <f t="shared" si="1"/>
        <v>项</v>
      </c>
    </row>
    <row r="47" spans="1:8" ht="36" customHeight="1">
      <c r="A47" s="366">
        <v>2010499</v>
      </c>
      <c r="B47" s="368" t="s">
        <v>241</v>
      </c>
      <c r="C47" s="258" t="s">
        <v>242</v>
      </c>
      <c r="D47" s="256">
        <v>500</v>
      </c>
      <c r="E47" s="256">
        <v>0</v>
      </c>
      <c r="F47" s="63">
        <f t="shared" si="2"/>
        <v>-1</v>
      </c>
      <c r="G47" s="230" t="str">
        <f t="shared" si="0"/>
        <v>是</v>
      </c>
      <c r="H47" s="122" t="str">
        <f t="shared" si="1"/>
        <v>项</v>
      </c>
    </row>
    <row r="48" spans="1:8" ht="36" customHeight="1">
      <c r="A48" s="366">
        <v>20105</v>
      </c>
      <c r="B48" s="367" t="s">
        <v>243</v>
      </c>
      <c r="C48" s="254" t="s">
        <v>244</v>
      </c>
      <c r="D48" s="256">
        <v>1333</v>
      </c>
      <c r="E48" s="256">
        <v>415</v>
      </c>
      <c r="F48" s="63">
        <f t="shared" si="2"/>
        <v>-0.68899999999999995</v>
      </c>
      <c r="G48" s="230" t="str">
        <f t="shared" si="0"/>
        <v>是</v>
      </c>
      <c r="H48" s="122" t="str">
        <f t="shared" si="1"/>
        <v>款</v>
      </c>
    </row>
    <row r="49" spans="1:8" ht="36" customHeight="1">
      <c r="A49" s="366">
        <v>2010501</v>
      </c>
      <c r="B49" s="368" t="s">
        <v>245</v>
      </c>
      <c r="C49" s="258" t="s">
        <v>172</v>
      </c>
      <c r="D49" s="256">
        <v>348</v>
      </c>
      <c r="E49" s="256">
        <v>320</v>
      </c>
      <c r="F49" s="63">
        <f t="shared" si="2"/>
        <v>-0.08</v>
      </c>
      <c r="G49" s="230" t="str">
        <f t="shared" si="0"/>
        <v>是</v>
      </c>
      <c r="H49" s="122" t="str">
        <f t="shared" si="1"/>
        <v>项</v>
      </c>
    </row>
    <row r="50" spans="1:8" ht="36" customHeight="1">
      <c r="A50" s="366">
        <v>2010502</v>
      </c>
      <c r="B50" s="368" t="s">
        <v>246</v>
      </c>
      <c r="C50" s="258" t="s">
        <v>174</v>
      </c>
      <c r="D50" s="256">
        <v>0</v>
      </c>
      <c r="E50" s="256">
        <v>35</v>
      </c>
      <c r="F50" s="63" t="str">
        <f t="shared" si="2"/>
        <v/>
      </c>
      <c r="G50" s="230" t="str">
        <f t="shared" si="0"/>
        <v>是</v>
      </c>
      <c r="H50" s="122" t="str">
        <f t="shared" si="1"/>
        <v>项</v>
      </c>
    </row>
    <row r="51" spans="1:8" ht="36" hidden="1" customHeight="1">
      <c r="A51" s="366">
        <v>2010503</v>
      </c>
      <c r="B51" s="368" t="s">
        <v>247</v>
      </c>
      <c r="C51" s="258" t="s">
        <v>176</v>
      </c>
      <c r="D51" s="256">
        <v>0</v>
      </c>
      <c r="E51" s="256">
        <v>0</v>
      </c>
      <c r="F51" s="63" t="str">
        <f t="shared" si="2"/>
        <v/>
      </c>
      <c r="G51" s="230" t="str">
        <f t="shared" si="0"/>
        <v>否</v>
      </c>
      <c r="H51" s="122" t="str">
        <f t="shared" si="1"/>
        <v>项</v>
      </c>
    </row>
    <row r="52" spans="1:8" ht="36" hidden="1" customHeight="1">
      <c r="A52" s="366">
        <v>2010504</v>
      </c>
      <c r="B52" s="368" t="s">
        <v>248</v>
      </c>
      <c r="C52" s="258" t="s">
        <v>249</v>
      </c>
      <c r="D52" s="256">
        <v>0</v>
      </c>
      <c r="E52" s="256">
        <v>0</v>
      </c>
      <c r="F52" s="63" t="str">
        <f t="shared" si="2"/>
        <v/>
      </c>
      <c r="G52" s="230" t="str">
        <f t="shared" si="0"/>
        <v>否</v>
      </c>
      <c r="H52" s="122" t="str">
        <f t="shared" si="1"/>
        <v>项</v>
      </c>
    </row>
    <row r="53" spans="1:8" ht="36" customHeight="1">
      <c r="A53" s="366">
        <v>2010505</v>
      </c>
      <c r="B53" s="368" t="s">
        <v>250</v>
      </c>
      <c r="C53" s="258" t="s">
        <v>251</v>
      </c>
      <c r="D53" s="256">
        <v>5</v>
      </c>
      <c r="E53" s="256">
        <v>60</v>
      </c>
      <c r="F53" s="63">
        <f t="shared" si="2"/>
        <v>11</v>
      </c>
      <c r="G53" s="230" t="str">
        <f t="shared" si="0"/>
        <v>是</v>
      </c>
      <c r="H53" s="122" t="str">
        <f t="shared" si="1"/>
        <v>项</v>
      </c>
    </row>
    <row r="54" spans="1:8" ht="36" hidden="1" customHeight="1">
      <c r="A54" s="366">
        <v>2010506</v>
      </c>
      <c r="B54" s="368" t="s">
        <v>252</v>
      </c>
      <c r="C54" s="258" t="s">
        <v>253</v>
      </c>
      <c r="D54" s="256">
        <v>0</v>
      </c>
      <c r="E54" s="256">
        <v>0</v>
      </c>
      <c r="F54" s="63" t="str">
        <f t="shared" si="2"/>
        <v/>
      </c>
      <c r="G54" s="230" t="str">
        <f t="shared" si="0"/>
        <v>否</v>
      </c>
      <c r="H54" s="122" t="str">
        <f t="shared" si="1"/>
        <v>项</v>
      </c>
    </row>
    <row r="55" spans="1:8" ht="36" customHeight="1">
      <c r="A55" s="366">
        <v>2010507</v>
      </c>
      <c r="B55" s="368" t="s">
        <v>254</v>
      </c>
      <c r="C55" s="258" t="s">
        <v>255</v>
      </c>
      <c r="D55" s="256">
        <v>970</v>
      </c>
      <c r="E55" s="256">
        <v>0</v>
      </c>
      <c r="F55" s="63">
        <f t="shared" si="2"/>
        <v>-1</v>
      </c>
      <c r="G55" s="230" t="str">
        <f t="shared" si="0"/>
        <v>是</v>
      </c>
      <c r="H55" s="122" t="str">
        <f t="shared" si="1"/>
        <v>项</v>
      </c>
    </row>
    <row r="56" spans="1:8" ht="36" customHeight="1">
      <c r="A56" s="366">
        <v>2010508</v>
      </c>
      <c r="B56" s="368" t="s">
        <v>256</v>
      </c>
      <c r="C56" s="258" t="s">
        <v>257</v>
      </c>
      <c r="D56" s="256">
        <v>10</v>
      </c>
      <c r="E56" s="256">
        <v>0</v>
      </c>
      <c r="F56" s="63">
        <f t="shared" si="2"/>
        <v>-1</v>
      </c>
      <c r="G56" s="230" t="str">
        <f t="shared" si="0"/>
        <v>是</v>
      </c>
      <c r="H56" s="122" t="str">
        <f t="shared" si="1"/>
        <v>项</v>
      </c>
    </row>
    <row r="57" spans="1:8" ht="36" hidden="1" customHeight="1">
      <c r="A57" s="366">
        <v>2010550</v>
      </c>
      <c r="B57" s="368" t="s">
        <v>258</v>
      </c>
      <c r="C57" s="258" t="s">
        <v>190</v>
      </c>
      <c r="D57" s="256">
        <v>0</v>
      </c>
      <c r="E57" s="256">
        <v>0</v>
      </c>
      <c r="F57" s="63" t="str">
        <f t="shared" si="2"/>
        <v/>
      </c>
      <c r="G57" s="230" t="str">
        <f t="shared" si="0"/>
        <v>否</v>
      </c>
      <c r="H57" s="122" t="str">
        <f t="shared" si="1"/>
        <v>项</v>
      </c>
    </row>
    <row r="58" spans="1:8" ht="36" hidden="1" customHeight="1">
      <c r="A58" s="366">
        <v>2010599</v>
      </c>
      <c r="B58" s="368" t="s">
        <v>259</v>
      </c>
      <c r="C58" s="258" t="s">
        <v>260</v>
      </c>
      <c r="D58" s="256">
        <v>0</v>
      </c>
      <c r="E58" s="256">
        <v>0</v>
      </c>
      <c r="F58" s="63" t="str">
        <f t="shared" si="2"/>
        <v/>
      </c>
      <c r="G58" s="230" t="str">
        <f t="shared" si="0"/>
        <v>否</v>
      </c>
      <c r="H58" s="122" t="str">
        <f t="shared" si="1"/>
        <v>项</v>
      </c>
    </row>
    <row r="59" spans="1:8" ht="36" customHeight="1">
      <c r="A59" s="366">
        <v>20106</v>
      </c>
      <c r="B59" s="367" t="s">
        <v>261</v>
      </c>
      <c r="C59" s="254" t="s">
        <v>262</v>
      </c>
      <c r="D59" s="256">
        <v>2501</v>
      </c>
      <c r="E59" s="256">
        <v>2151</v>
      </c>
      <c r="F59" s="63">
        <f t="shared" si="2"/>
        <v>-0.14000000000000001</v>
      </c>
      <c r="G59" s="230" t="str">
        <f t="shared" si="0"/>
        <v>是</v>
      </c>
      <c r="H59" s="122" t="str">
        <f t="shared" si="1"/>
        <v>款</v>
      </c>
    </row>
    <row r="60" spans="1:8" ht="36" customHeight="1">
      <c r="A60" s="366">
        <v>2010601</v>
      </c>
      <c r="B60" s="368" t="s">
        <v>263</v>
      </c>
      <c r="C60" s="258" t="s">
        <v>172</v>
      </c>
      <c r="D60" s="256">
        <v>2188</v>
      </c>
      <c r="E60" s="256">
        <v>1970</v>
      </c>
      <c r="F60" s="63">
        <f t="shared" si="2"/>
        <v>-0.1</v>
      </c>
      <c r="G60" s="230" t="str">
        <f t="shared" si="0"/>
        <v>是</v>
      </c>
      <c r="H60" s="122" t="str">
        <f t="shared" si="1"/>
        <v>项</v>
      </c>
    </row>
    <row r="61" spans="1:8" ht="36" customHeight="1">
      <c r="A61" s="366">
        <v>2010602</v>
      </c>
      <c r="B61" s="368" t="s">
        <v>264</v>
      </c>
      <c r="C61" s="258" t="s">
        <v>174</v>
      </c>
      <c r="D61" s="256">
        <v>2</v>
      </c>
      <c r="E61" s="256">
        <v>0</v>
      </c>
      <c r="F61" s="63">
        <f t="shared" si="2"/>
        <v>-1</v>
      </c>
      <c r="G61" s="230" t="str">
        <f t="shared" si="0"/>
        <v>是</v>
      </c>
      <c r="H61" s="122" t="str">
        <f t="shared" si="1"/>
        <v>项</v>
      </c>
    </row>
    <row r="62" spans="1:8" ht="36" hidden="1" customHeight="1">
      <c r="A62" s="366">
        <v>2010603</v>
      </c>
      <c r="B62" s="368" t="s">
        <v>265</v>
      </c>
      <c r="C62" s="258" t="s">
        <v>176</v>
      </c>
      <c r="D62" s="256">
        <v>0</v>
      </c>
      <c r="E62" s="256">
        <v>0</v>
      </c>
      <c r="F62" s="63" t="str">
        <f t="shared" si="2"/>
        <v/>
      </c>
      <c r="G62" s="230" t="str">
        <f t="shared" si="0"/>
        <v>否</v>
      </c>
      <c r="H62" s="122" t="str">
        <f t="shared" si="1"/>
        <v>项</v>
      </c>
    </row>
    <row r="63" spans="1:8" ht="36" customHeight="1">
      <c r="A63" s="366">
        <v>2010604</v>
      </c>
      <c r="B63" s="368" t="s">
        <v>266</v>
      </c>
      <c r="C63" s="258" t="s">
        <v>267</v>
      </c>
      <c r="D63" s="256">
        <v>6</v>
      </c>
      <c r="E63" s="256">
        <v>10</v>
      </c>
      <c r="F63" s="63">
        <f t="shared" si="2"/>
        <v>0.66700000000000004</v>
      </c>
      <c r="G63" s="230" t="str">
        <f t="shared" si="0"/>
        <v>是</v>
      </c>
      <c r="H63" s="122" t="str">
        <f t="shared" si="1"/>
        <v>项</v>
      </c>
    </row>
    <row r="64" spans="1:8" ht="36" customHeight="1">
      <c r="A64" s="366">
        <v>2010605</v>
      </c>
      <c r="B64" s="368" t="s">
        <v>268</v>
      </c>
      <c r="C64" s="258" t="s">
        <v>269</v>
      </c>
      <c r="D64" s="256">
        <v>17</v>
      </c>
      <c r="E64" s="256">
        <v>10</v>
      </c>
      <c r="F64" s="63">
        <f t="shared" si="2"/>
        <v>-0.41199999999999998</v>
      </c>
      <c r="G64" s="230" t="str">
        <f t="shared" si="0"/>
        <v>是</v>
      </c>
      <c r="H64" s="122" t="str">
        <f t="shared" si="1"/>
        <v>项</v>
      </c>
    </row>
    <row r="65" spans="1:8" ht="36" customHeight="1">
      <c r="A65" s="366">
        <v>2010606</v>
      </c>
      <c r="B65" s="368" t="s">
        <v>270</v>
      </c>
      <c r="C65" s="258" t="s">
        <v>271</v>
      </c>
      <c r="D65" s="256">
        <v>4</v>
      </c>
      <c r="E65" s="256">
        <v>4</v>
      </c>
      <c r="F65" s="63">
        <f t="shared" si="2"/>
        <v>0</v>
      </c>
      <c r="G65" s="230" t="str">
        <f t="shared" si="0"/>
        <v>是</v>
      </c>
      <c r="H65" s="122" t="str">
        <f t="shared" si="1"/>
        <v>项</v>
      </c>
    </row>
    <row r="66" spans="1:8" ht="36" customHeight="1">
      <c r="A66" s="366">
        <v>2010607</v>
      </c>
      <c r="B66" s="368" t="s">
        <v>272</v>
      </c>
      <c r="C66" s="258" t="s">
        <v>273</v>
      </c>
      <c r="D66" s="256">
        <v>102</v>
      </c>
      <c r="E66" s="256">
        <v>65</v>
      </c>
      <c r="F66" s="63">
        <f t="shared" si="2"/>
        <v>-0.36299999999999999</v>
      </c>
      <c r="G66" s="230" t="str">
        <f t="shared" si="0"/>
        <v>是</v>
      </c>
      <c r="H66" s="122" t="str">
        <f t="shared" si="1"/>
        <v>项</v>
      </c>
    </row>
    <row r="67" spans="1:8" ht="36" hidden="1" customHeight="1">
      <c r="A67" s="366">
        <v>2010608</v>
      </c>
      <c r="B67" s="368" t="s">
        <v>274</v>
      </c>
      <c r="C67" s="258" t="s">
        <v>275</v>
      </c>
      <c r="D67" s="256">
        <v>0</v>
      </c>
      <c r="E67" s="256">
        <v>0</v>
      </c>
      <c r="F67" s="63" t="str">
        <f t="shared" si="2"/>
        <v/>
      </c>
      <c r="G67" s="230" t="str">
        <f t="shared" si="0"/>
        <v>否</v>
      </c>
      <c r="H67" s="122" t="str">
        <f t="shared" si="1"/>
        <v>项</v>
      </c>
    </row>
    <row r="68" spans="1:8" ht="36" hidden="1" customHeight="1">
      <c r="A68" s="366">
        <v>2010650</v>
      </c>
      <c r="B68" s="368" t="s">
        <v>276</v>
      </c>
      <c r="C68" s="258" t="s">
        <v>190</v>
      </c>
      <c r="D68" s="256">
        <v>0</v>
      </c>
      <c r="E68" s="256">
        <v>0</v>
      </c>
      <c r="F68" s="63" t="str">
        <f t="shared" si="2"/>
        <v/>
      </c>
      <c r="G68" s="230" t="str">
        <f t="shared" ref="G68:G131" si="3">IF(LEN(B68)=3,"是",IF(C68&lt;&gt;"",IF(SUM(D68:E68)&lt;&gt;0,"是","否"),"是"))</f>
        <v>否</v>
      </c>
      <c r="H68" s="122" t="str">
        <f t="shared" ref="H68:H131" si="4">IF(LEN(B68)=3,"类",IF(LEN(B68)=5,"款","项"))</f>
        <v>项</v>
      </c>
    </row>
    <row r="69" spans="1:8" ht="36" customHeight="1">
      <c r="A69" s="366">
        <v>2010699</v>
      </c>
      <c r="B69" s="368" t="s">
        <v>277</v>
      </c>
      <c r="C69" s="258" t="s">
        <v>278</v>
      </c>
      <c r="D69" s="256">
        <v>182</v>
      </c>
      <c r="E69" s="256">
        <v>92</v>
      </c>
      <c r="F69" s="63">
        <f t="shared" ref="F69:F132" si="5">IF(D69&gt;0,E69/D69-1,IF(D69&lt;0,-(E69/D69-1),""))</f>
        <v>-0.495</v>
      </c>
      <c r="G69" s="230" t="str">
        <f t="shared" si="3"/>
        <v>是</v>
      </c>
      <c r="H69" s="122" t="str">
        <f t="shared" si="4"/>
        <v>项</v>
      </c>
    </row>
    <row r="70" spans="1:8" ht="36" customHeight="1">
      <c r="A70" s="366">
        <v>20107</v>
      </c>
      <c r="B70" s="367" t="s">
        <v>279</v>
      </c>
      <c r="C70" s="254" t="s">
        <v>280</v>
      </c>
      <c r="D70" s="256">
        <v>215</v>
      </c>
      <c r="E70" s="256">
        <v>150</v>
      </c>
      <c r="F70" s="63">
        <f t="shared" si="5"/>
        <v>-0.30199999999999999</v>
      </c>
      <c r="G70" s="230" t="str">
        <f t="shared" si="3"/>
        <v>是</v>
      </c>
      <c r="H70" s="122" t="str">
        <f t="shared" si="4"/>
        <v>款</v>
      </c>
    </row>
    <row r="71" spans="1:8" ht="36" hidden="1" customHeight="1">
      <c r="A71" s="366">
        <v>2010701</v>
      </c>
      <c r="B71" s="368" t="s">
        <v>281</v>
      </c>
      <c r="C71" s="258" t="s">
        <v>172</v>
      </c>
      <c r="D71" s="256">
        <v>0</v>
      </c>
      <c r="E71" s="256">
        <v>0</v>
      </c>
      <c r="F71" s="63" t="str">
        <f t="shared" si="5"/>
        <v/>
      </c>
      <c r="G71" s="230" t="str">
        <f t="shared" si="3"/>
        <v>否</v>
      </c>
      <c r="H71" s="122" t="str">
        <f t="shared" si="4"/>
        <v>项</v>
      </c>
    </row>
    <row r="72" spans="1:8" ht="36" hidden="1" customHeight="1">
      <c r="A72" s="366">
        <v>2010702</v>
      </c>
      <c r="B72" s="368" t="s">
        <v>282</v>
      </c>
      <c r="C72" s="258" t="s">
        <v>174</v>
      </c>
      <c r="D72" s="256">
        <v>0</v>
      </c>
      <c r="E72" s="256">
        <v>0</v>
      </c>
      <c r="F72" s="63" t="str">
        <f t="shared" si="5"/>
        <v/>
      </c>
      <c r="G72" s="230" t="str">
        <f t="shared" si="3"/>
        <v>否</v>
      </c>
      <c r="H72" s="122" t="str">
        <f t="shared" si="4"/>
        <v>项</v>
      </c>
    </row>
    <row r="73" spans="1:8" ht="36" hidden="1" customHeight="1">
      <c r="A73" s="366">
        <v>2010703</v>
      </c>
      <c r="B73" s="368" t="s">
        <v>283</v>
      </c>
      <c r="C73" s="258" t="s">
        <v>176</v>
      </c>
      <c r="D73" s="256">
        <v>0</v>
      </c>
      <c r="E73" s="256">
        <v>0</v>
      </c>
      <c r="F73" s="63" t="str">
        <f t="shared" si="5"/>
        <v/>
      </c>
      <c r="G73" s="230" t="str">
        <f t="shared" si="3"/>
        <v>否</v>
      </c>
      <c r="H73" s="122" t="str">
        <f t="shared" si="4"/>
        <v>项</v>
      </c>
    </row>
    <row r="74" spans="1:8" ht="36" hidden="1" customHeight="1">
      <c r="A74" s="366">
        <v>2010704</v>
      </c>
      <c r="B74" s="368" t="s">
        <v>284</v>
      </c>
      <c r="C74" s="258" t="s">
        <v>285</v>
      </c>
      <c r="D74" s="256">
        <v>0</v>
      </c>
      <c r="E74" s="256"/>
      <c r="F74" s="63" t="str">
        <f t="shared" si="5"/>
        <v/>
      </c>
      <c r="G74" s="230" t="str">
        <f t="shared" si="3"/>
        <v>否</v>
      </c>
      <c r="H74" s="122" t="str">
        <f t="shared" si="4"/>
        <v>项</v>
      </c>
    </row>
    <row r="75" spans="1:8" ht="36" hidden="1" customHeight="1">
      <c r="A75" s="366">
        <v>2010705</v>
      </c>
      <c r="B75" s="368" t="s">
        <v>286</v>
      </c>
      <c r="C75" s="258" t="s">
        <v>287</v>
      </c>
      <c r="D75" s="256">
        <v>0</v>
      </c>
      <c r="E75" s="256"/>
      <c r="F75" s="63" t="str">
        <f t="shared" si="5"/>
        <v/>
      </c>
      <c r="G75" s="230" t="str">
        <f t="shared" si="3"/>
        <v>否</v>
      </c>
      <c r="H75" s="122" t="str">
        <f t="shared" si="4"/>
        <v>项</v>
      </c>
    </row>
    <row r="76" spans="1:8" ht="36" hidden="1" customHeight="1">
      <c r="A76" s="366">
        <v>2010706</v>
      </c>
      <c r="B76" s="368" t="s">
        <v>288</v>
      </c>
      <c r="C76" s="258" t="s">
        <v>289</v>
      </c>
      <c r="D76" s="256">
        <v>0</v>
      </c>
      <c r="E76" s="256"/>
      <c r="F76" s="63" t="str">
        <f t="shared" si="5"/>
        <v/>
      </c>
      <c r="G76" s="230" t="str">
        <f t="shared" si="3"/>
        <v>否</v>
      </c>
      <c r="H76" s="122" t="str">
        <f t="shared" si="4"/>
        <v>项</v>
      </c>
    </row>
    <row r="77" spans="1:8" ht="36" hidden="1" customHeight="1">
      <c r="A77" s="366">
        <v>2010707</v>
      </c>
      <c r="B77" s="368" t="s">
        <v>290</v>
      </c>
      <c r="C77" s="258" t="s">
        <v>291</v>
      </c>
      <c r="D77" s="256">
        <v>0</v>
      </c>
      <c r="E77" s="256"/>
      <c r="F77" s="63" t="str">
        <f t="shared" si="5"/>
        <v/>
      </c>
      <c r="G77" s="230" t="str">
        <f t="shared" si="3"/>
        <v>否</v>
      </c>
      <c r="H77" s="122" t="str">
        <f t="shared" si="4"/>
        <v>项</v>
      </c>
    </row>
    <row r="78" spans="1:8" ht="36" hidden="1" customHeight="1">
      <c r="A78" s="366">
        <v>2010708</v>
      </c>
      <c r="B78" s="368" t="s">
        <v>292</v>
      </c>
      <c r="C78" s="258" t="s">
        <v>293</v>
      </c>
      <c r="D78" s="256">
        <v>0</v>
      </c>
      <c r="E78" s="256"/>
      <c r="F78" s="63" t="str">
        <f t="shared" si="5"/>
        <v/>
      </c>
      <c r="G78" s="230" t="str">
        <f t="shared" si="3"/>
        <v>否</v>
      </c>
      <c r="H78" s="122" t="str">
        <f t="shared" si="4"/>
        <v>项</v>
      </c>
    </row>
    <row r="79" spans="1:8" ht="36" hidden="1" customHeight="1">
      <c r="A79" s="366">
        <v>2010709</v>
      </c>
      <c r="B79" s="368" t="s">
        <v>294</v>
      </c>
      <c r="C79" s="258" t="s">
        <v>273</v>
      </c>
      <c r="D79" s="256">
        <v>0</v>
      </c>
      <c r="E79" s="256">
        <v>0</v>
      </c>
      <c r="F79" s="63" t="str">
        <f t="shared" si="5"/>
        <v/>
      </c>
      <c r="G79" s="230" t="str">
        <f t="shared" si="3"/>
        <v>否</v>
      </c>
      <c r="H79" s="122" t="str">
        <f t="shared" si="4"/>
        <v>项</v>
      </c>
    </row>
    <row r="80" spans="1:8" ht="36" hidden="1" customHeight="1">
      <c r="A80" s="370">
        <v>2010710</v>
      </c>
      <c r="B80" s="371">
        <v>2010710</v>
      </c>
      <c r="C80" s="258" t="s">
        <v>295</v>
      </c>
      <c r="D80" s="256"/>
      <c r="E80" s="256">
        <v>0</v>
      </c>
      <c r="F80" s="63" t="str">
        <f t="shared" si="5"/>
        <v/>
      </c>
      <c r="G80" s="230" t="str">
        <f t="shared" si="3"/>
        <v>否</v>
      </c>
      <c r="H80" s="122" t="str">
        <f t="shared" si="4"/>
        <v>项</v>
      </c>
    </row>
    <row r="81" spans="1:8" ht="36" hidden="1" customHeight="1">
      <c r="A81" s="366">
        <v>2010750</v>
      </c>
      <c r="B81" s="368" t="s">
        <v>296</v>
      </c>
      <c r="C81" s="258" t="s">
        <v>190</v>
      </c>
      <c r="D81" s="256">
        <v>0</v>
      </c>
      <c r="E81" s="256">
        <v>0</v>
      </c>
      <c r="F81" s="63" t="str">
        <f t="shared" si="5"/>
        <v/>
      </c>
      <c r="G81" s="230" t="str">
        <f t="shared" si="3"/>
        <v>否</v>
      </c>
      <c r="H81" s="122" t="str">
        <f t="shared" si="4"/>
        <v>项</v>
      </c>
    </row>
    <row r="82" spans="1:8" ht="36" customHeight="1">
      <c r="A82" s="366">
        <v>2010799</v>
      </c>
      <c r="B82" s="368" t="s">
        <v>297</v>
      </c>
      <c r="C82" s="258" t="s">
        <v>298</v>
      </c>
      <c r="D82" s="256">
        <v>215</v>
      </c>
      <c r="E82" s="256">
        <v>150</v>
      </c>
      <c r="F82" s="63">
        <f t="shared" si="5"/>
        <v>-0.30199999999999999</v>
      </c>
      <c r="G82" s="230" t="str">
        <f t="shared" si="3"/>
        <v>是</v>
      </c>
      <c r="H82" s="122" t="str">
        <f t="shared" si="4"/>
        <v>项</v>
      </c>
    </row>
    <row r="83" spans="1:8" ht="36" customHeight="1">
      <c r="A83" s="366">
        <v>20108</v>
      </c>
      <c r="B83" s="367" t="s">
        <v>299</v>
      </c>
      <c r="C83" s="254" t="s">
        <v>300</v>
      </c>
      <c r="D83" s="256">
        <v>815</v>
      </c>
      <c r="E83" s="256">
        <v>450</v>
      </c>
      <c r="F83" s="63">
        <f t="shared" si="5"/>
        <v>-0.44800000000000001</v>
      </c>
      <c r="G83" s="230" t="str">
        <f t="shared" si="3"/>
        <v>是</v>
      </c>
      <c r="H83" s="122" t="str">
        <f t="shared" si="4"/>
        <v>款</v>
      </c>
    </row>
    <row r="84" spans="1:8" ht="36" customHeight="1">
      <c r="A84" s="366">
        <v>2010801</v>
      </c>
      <c r="B84" s="368" t="s">
        <v>301</v>
      </c>
      <c r="C84" s="258" t="s">
        <v>172</v>
      </c>
      <c r="D84" s="256">
        <v>94</v>
      </c>
      <c r="E84" s="256">
        <v>40</v>
      </c>
      <c r="F84" s="63">
        <f t="shared" si="5"/>
        <v>-0.57399999999999995</v>
      </c>
      <c r="G84" s="230" t="str">
        <f t="shared" si="3"/>
        <v>是</v>
      </c>
      <c r="H84" s="122" t="str">
        <f t="shared" si="4"/>
        <v>项</v>
      </c>
    </row>
    <row r="85" spans="1:8" ht="36" hidden="1" customHeight="1">
      <c r="A85" s="366">
        <v>2010802</v>
      </c>
      <c r="B85" s="368" t="s">
        <v>302</v>
      </c>
      <c r="C85" s="258" t="s">
        <v>174</v>
      </c>
      <c r="D85" s="256">
        <v>0</v>
      </c>
      <c r="E85" s="256">
        <v>0</v>
      </c>
      <c r="F85" s="63" t="str">
        <f t="shared" si="5"/>
        <v/>
      </c>
      <c r="G85" s="230" t="str">
        <f t="shared" si="3"/>
        <v>否</v>
      </c>
      <c r="H85" s="122" t="str">
        <f t="shared" si="4"/>
        <v>项</v>
      </c>
    </row>
    <row r="86" spans="1:8" ht="36" hidden="1" customHeight="1">
      <c r="A86" s="366">
        <v>2010803</v>
      </c>
      <c r="B86" s="368" t="s">
        <v>303</v>
      </c>
      <c r="C86" s="258" t="s">
        <v>176</v>
      </c>
      <c r="D86" s="256">
        <v>0</v>
      </c>
      <c r="E86" s="256">
        <v>0</v>
      </c>
      <c r="F86" s="63" t="str">
        <f t="shared" si="5"/>
        <v/>
      </c>
      <c r="G86" s="230" t="str">
        <f t="shared" si="3"/>
        <v>否</v>
      </c>
      <c r="H86" s="122" t="str">
        <f t="shared" si="4"/>
        <v>项</v>
      </c>
    </row>
    <row r="87" spans="1:8" ht="36" customHeight="1">
      <c r="A87" s="366">
        <v>2010804</v>
      </c>
      <c r="B87" s="368" t="s">
        <v>304</v>
      </c>
      <c r="C87" s="258" t="s">
        <v>305</v>
      </c>
      <c r="D87" s="256">
        <v>705</v>
      </c>
      <c r="E87" s="256">
        <v>410</v>
      </c>
      <c r="F87" s="63">
        <f t="shared" si="5"/>
        <v>-0.41799999999999998</v>
      </c>
      <c r="G87" s="230" t="str">
        <f t="shared" si="3"/>
        <v>是</v>
      </c>
      <c r="H87" s="122" t="str">
        <f t="shared" si="4"/>
        <v>项</v>
      </c>
    </row>
    <row r="88" spans="1:8" ht="36" hidden="1" customHeight="1">
      <c r="A88" s="366">
        <v>2010805</v>
      </c>
      <c r="B88" s="368" t="s">
        <v>306</v>
      </c>
      <c r="C88" s="258" t="s">
        <v>307</v>
      </c>
      <c r="D88" s="256">
        <v>0</v>
      </c>
      <c r="E88" s="256">
        <v>0</v>
      </c>
      <c r="F88" s="63" t="str">
        <f t="shared" si="5"/>
        <v/>
      </c>
      <c r="G88" s="230" t="str">
        <f t="shared" si="3"/>
        <v>否</v>
      </c>
      <c r="H88" s="122" t="str">
        <f t="shared" si="4"/>
        <v>项</v>
      </c>
    </row>
    <row r="89" spans="1:8" ht="36" customHeight="1">
      <c r="A89" s="366">
        <v>2010806</v>
      </c>
      <c r="B89" s="368" t="s">
        <v>308</v>
      </c>
      <c r="C89" s="258" t="s">
        <v>273</v>
      </c>
      <c r="D89" s="256">
        <v>5</v>
      </c>
      <c r="E89" s="256">
        <v>0</v>
      </c>
      <c r="F89" s="63">
        <f t="shared" si="5"/>
        <v>-1</v>
      </c>
      <c r="G89" s="230" t="str">
        <f t="shared" si="3"/>
        <v>是</v>
      </c>
      <c r="H89" s="122" t="str">
        <f t="shared" si="4"/>
        <v>项</v>
      </c>
    </row>
    <row r="90" spans="1:8" ht="36" customHeight="1">
      <c r="A90" s="366">
        <v>2010850</v>
      </c>
      <c r="B90" s="368" t="s">
        <v>309</v>
      </c>
      <c r="C90" s="258" t="s">
        <v>190</v>
      </c>
      <c r="D90" s="256">
        <v>11</v>
      </c>
      <c r="E90" s="256">
        <v>0</v>
      </c>
      <c r="F90" s="63">
        <f t="shared" si="5"/>
        <v>-1</v>
      </c>
      <c r="G90" s="230" t="str">
        <f t="shared" si="3"/>
        <v>是</v>
      </c>
      <c r="H90" s="122" t="str">
        <f t="shared" si="4"/>
        <v>项</v>
      </c>
    </row>
    <row r="91" spans="1:8" ht="36" hidden="1" customHeight="1">
      <c r="A91" s="366">
        <v>2010899</v>
      </c>
      <c r="B91" s="368" t="s">
        <v>310</v>
      </c>
      <c r="C91" s="258" t="s">
        <v>311</v>
      </c>
      <c r="D91" s="256">
        <v>0</v>
      </c>
      <c r="E91" s="256">
        <v>0</v>
      </c>
      <c r="F91" s="63" t="str">
        <f t="shared" si="5"/>
        <v/>
      </c>
      <c r="G91" s="230" t="str">
        <f t="shared" si="3"/>
        <v>否</v>
      </c>
      <c r="H91" s="122" t="str">
        <f t="shared" si="4"/>
        <v>项</v>
      </c>
    </row>
    <row r="92" spans="1:8" ht="36" hidden="1" customHeight="1">
      <c r="A92" s="366">
        <v>20109</v>
      </c>
      <c r="B92" s="367" t="s">
        <v>312</v>
      </c>
      <c r="C92" s="254" t="s">
        <v>313</v>
      </c>
      <c r="D92" s="256">
        <v>0</v>
      </c>
      <c r="E92" s="256">
        <v>0</v>
      </c>
      <c r="F92" s="63" t="str">
        <f t="shared" si="5"/>
        <v/>
      </c>
      <c r="G92" s="230" t="str">
        <f t="shared" si="3"/>
        <v>否</v>
      </c>
      <c r="H92" s="122" t="str">
        <f t="shared" si="4"/>
        <v>款</v>
      </c>
    </row>
    <row r="93" spans="1:8" ht="36" hidden="1" customHeight="1">
      <c r="A93" s="366">
        <v>2010901</v>
      </c>
      <c r="B93" s="368" t="s">
        <v>314</v>
      </c>
      <c r="C93" s="258" t="s">
        <v>172</v>
      </c>
      <c r="D93" s="256">
        <v>0</v>
      </c>
      <c r="E93" s="256">
        <v>0</v>
      </c>
      <c r="F93" s="63" t="str">
        <f t="shared" si="5"/>
        <v/>
      </c>
      <c r="G93" s="230" t="str">
        <f t="shared" si="3"/>
        <v>否</v>
      </c>
      <c r="H93" s="122" t="str">
        <f t="shared" si="4"/>
        <v>项</v>
      </c>
    </row>
    <row r="94" spans="1:8" ht="36" hidden="1" customHeight="1">
      <c r="A94" s="366">
        <v>2010902</v>
      </c>
      <c r="B94" s="368" t="s">
        <v>315</v>
      </c>
      <c r="C94" s="258" t="s">
        <v>174</v>
      </c>
      <c r="D94" s="256">
        <v>0</v>
      </c>
      <c r="E94" s="256">
        <v>0</v>
      </c>
      <c r="F94" s="63" t="str">
        <f t="shared" si="5"/>
        <v/>
      </c>
      <c r="G94" s="230" t="str">
        <f t="shared" si="3"/>
        <v>否</v>
      </c>
      <c r="H94" s="122" t="str">
        <f t="shared" si="4"/>
        <v>项</v>
      </c>
    </row>
    <row r="95" spans="1:8" ht="36" hidden="1" customHeight="1">
      <c r="A95" s="366">
        <v>2010903</v>
      </c>
      <c r="B95" s="368" t="s">
        <v>316</v>
      </c>
      <c r="C95" s="258" t="s">
        <v>176</v>
      </c>
      <c r="D95" s="256">
        <v>0</v>
      </c>
      <c r="E95" s="256">
        <v>0</v>
      </c>
      <c r="F95" s="63" t="str">
        <f t="shared" si="5"/>
        <v/>
      </c>
      <c r="G95" s="230" t="str">
        <f t="shared" si="3"/>
        <v>否</v>
      </c>
      <c r="H95" s="122" t="str">
        <f t="shared" si="4"/>
        <v>项</v>
      </c>
    </row>
    <row r="96" spans="1:8" ht="36" hidden="1" customHeight="1">
      <c r="A96" s="366">
        <v>2010905</v>
      </c>
      <c r="B96" s="368" t="s">
        <v>317</v>
      </c>
      <c r="C96" s="258" t="s">
        <v>318</v>
      </c>
      <c r="D96" s="256">
        <v>0</v>
      </c>
      <c r="E96" s="256">
        <v>0</v>
      </c>
      <c r="F96" s="63" t="str">
        <f t="shared" si="5"/>
        <v/>
      </c>
      <c r="G96" s="230" t="str">
        <f t="shared" si="3"/>
        <v>否</v>
      </c>
      <c r="H96" s="122" t="str">
        <f t="shared" si="4"/>
        <v>项</v>
      </c>
    </row>
    <row r="97" spans="1:8" ht="36" hidden="1" customHeight="1">
      <c r="A97" s="366">
        <v>2010907</v>
      </c>
      <c r="B97" s="368" t="s">
        <v>319</v>
      </c>
      <c r="C97" s="258" t="s">
        <v>320</v>
      </c>
      <c r="D97" s="256">
        <v>0</v>
      </c>
      <c r="E97" s="256">
        <v>0</v>
      </c>
      <c r="F97" s="63" t="str">
        <f t="shared" si="5"/>
        <v/>
      </c>
      <c r="G97" s="230" t="str">
        <f t="shared" si="3"/>
        <v>否</v>
      </c>
      <c r="H97" s="122" t="str">
        <f t="shared" si="4"/>
        <v>项</v>
      </c>
    </row>
    <row r="98" spans="1:8" ht="36" hidden="1" customHeight="1">
      <c r="A98" s="366">
        <v>2010908</v>
      </c>
      <c r="B98" s="368" t="s">
        <v>321</v>
      </c>
      <c r="C98" s="258" t="s">
        <v>273</v>
      </c>
      <c r="D98" s="256">
        <v>0</v>
      </c>
      <c r="E98" s="256">
        <v>0</v>
      </c>
      <c r="F98" s="63" t="str">
        <f t="shared" si="5"/>
        <v/>
      </c>
      <c r="G98" s="230" t="str">
        <f t="shared" si="3"/>
        <v>否</v>
      </c>
      <c r="H98" s="122" t="str">
        <f t="shared" si="4"/>
        <v>项</v>
      </c>
    </row>
    <row r="99" spans="1:8" ht="36" hidden="1" customHeight="1">
      <c r="A99" s="366">
        <v>2010909</v>
      </c>
      <c r="B99" s="368" t="s">
        <v>322</v>
      </c>
      <c r="C99" s="258" t="s">
        <v>323</v>
      </c>
      <c r="D99" s="256">
        <v>0</v>
      </c>
      <c r="E99" s="256">
        <v>0</v>
      </c>
      <c r="F99" s="63" t="str">
        <f t="shared" si="5"/>
        <v/>
      </c>
      <c r="G99" s="230" t="str">
        <f t="shared" si="3"/>
        <v>否</v>
      </c>
      <c r="H99" s="122" t="str">
        <f t="shared" si="4"/>
        <v>项</v>
      </c>
    </row>
    <row r="100" spans="1:8" ht="36" hidden="1" customHeight="1">
      <c r="A100" s="366">
        <v>2010910</v>
      </c>
      <c r="B100" s="368" t="s">
        <v>324</v>
      </c>
      <c r="C100" s="258" t="s">
        <v>325</v>
      </c>
      <c r="D100" s="256">
        <v>0</v>
      </c>
      <c r="E100" s="256">
        <v>0</v>
      </c>
      <c r="F100" s="63" t="str">
        <f t="shared" si="5"/>
        <v/>
      </c>
      <c r="G100" s="230" t="str">
        <f t="shared" si="3"/>
        <v>否</v>
      </c>
      <c r="H100" s="122" t="str">
        <f t="shared" si="4"/>
        <v>项</v>
      </c>
    </row>
    <row r="101" spans="1:8" ht="36" hidden="1" customHeight="1">
      <c r="A101" s="366">
        <v>2010911</v>
      </c>
      <c r="B101" s="368" t="s">
        <v>326</v>
      </c>
      <c r="C101" s="258" t="s">
        <v>327</v>
      </c>
      <c r="D101" s="256">
        <v>0</v>
      </c>
      <c r="E101" s="256">
        <v>0</v>
      </c>
      <c r="F101" s="63" t="str">
        <f t="shared" si="5"/>
        <v/>
      </c>
      <c r="G101" s="230" t="str">
        <f t="shared" si="3"/>
        <v>否</v>
      </c>
      <c r="H101" s="122" t="str">
        <f t="shared" si="4"/>
        <v>项</v>
      </c>
    </row>
    <row r="102" spans="1:8" ht="36" hidden="1" customHeight="1">
      <c r="A102" s="366">
        <v>2010912</v>
      </c>
      <c r="B102" s="368" t="s">
        <v>328</v>
      </c>
      <c r="C102" s="258" t="s">
        <v>329</v>
      </c>
      <c r="D102" s="256">
        <v>0</v>
      </c>
      <c r="E102" s="256">
        <v>0</v>
      </c>
      <c r="F102" s="63" t="str">
        <f t="shared" si="5"/>
        <v/>
      </c>
      <c r="G102" s="230" t="str">
        <f t="shared" si="3"/>
        <v>否</v>
      </c>
      <c r="H102" s="122" t="str">
        <f t="shared" si="4"/>
        <v>项</v>
      </c>
    </row>
    <row r="103" spans="1:8" ht="36" hidden="1" customHeight="1">
      <c r="A103" s="366">
        <v>2010950</v>
      </c>
      <c r="B103" s="368" t="s">
        <v>330</v>
      </c>
      <c r="C103" s="258" t="s">
        <v>190</v>
      </c>
      <c r="D103" s="256">
        <v>0</v>
      </c>
      <c r="E103" s="256">
        <v>0</v>
      </c>
      <c r="F103" s="63" t="str">
        <f t="shared" si="5"/>
        <v/>
      </c>
      <c r="G103" s="230" t="str">
        <f t="shared" si="3"/>
        <v>否</v>
      </c>
      <c r="H103" s="122" t="str">
        <f t="shared" si="4"/>
        <v>项</v>
      </c>
    </row>
    <row r="104" spans="1:8" ht="36" hidden="1" customHeight="1">
      <c r="A104" s="366">
        <v>2010999</v>
      </c>
      <c r="B104" s="368" t="s">
        <v>331</v>
      </c>
      <c r="C104" s="258" t="s">
        <v>332</v>
      </c>
      <c r="D104" s="256">
        <v>0</v>
      </c>
      <c r="E104" s="256">
        <v>0</v>
      </c>
      <c r="F104" s="63" t="str">
        <f t="shared" si="5"/>
        <v/>
      </c>
      <c r="G104" s="230" t="str">
        <f t="shared" si="3"/>
        <v>否</v>
      </c>
      <c r="H104" s="122" t="str">
        <f t="shared" si="4"/>
        <v>项</v>
      </c>
    </row>
    <row r="105" spans="1:8" ht="36" customHeight="1">
      <c r="A105" s="366">
        <v>20110</v>
      </c>
      <c r="B105" s="367" t="s">
        <v>333</v>
      </c>
      <c r="C105" s="254" t="s">
        <v>334</v>
      </c>
      <c r="D105" s="256">
        <v>3</v>
      </c>
      <c r="E105" s="256"/>
      <c r="F105" s="63">
        <f t="shared" si="5"/>
        <v>-1</v>
      </c>
      <c r="G105" s="230" t="str">
        <f t="shared" si="3"/>
        <v>是</v>
      </c>
      <c r="H105" s="122" t="str">
        <f t="shared" si="4"/>
        <v>款</v>
      </c>
    </row>
    <row r="106" spans="1:8" ht="36" hidden="1" customHeight="1">
      <c r="A106" s="366">
        <v>2011001</v>
      </c>
      <c r="B106" s="368" t="s">
        <v>335</v>
      </c>
      <c r="C106" s="258" t="s">
        <v>172</v>
      </c>
      <c r="D106" s="256">
        <v>0</v>
      </c>
      <c r="E106" s="256"/>
      <c r="F106" s="63" t="str">
        <f t="shared" si="5"/>
        <v/>
      </c>
      <c r="G106" s="230" t="str">
        <f t="shared" si="3"/>
        <v>否</v>
      </c>
      <c r="H106" s="122" t="str">
        <f t="shared" si="4"/>
        <v>项</v>
      </c>
    </row>
    <row r="107" spans="1:8" ht="36" customHeight="1">
      <c r="A107" s="366">
        <v>2011002</v>
      </c>
      <c r="B107" s="368" t="s">
        <v>336</v>
      </c>
      <c r="C107" s="258" t="s">
        <v>174</v>
      </c>
      <c r="D107" s="256">
        <v>3</v>
      </c>
      <c r="E107" s="256"/>
      <c r="F107" s="63">
        <f t="shared" si="5"/>
        <v>-1</v>
      </c>
      <c r="G107" s="230" t="str">
        <f t="shared" si="3"/>
        <v>是</v>
      </c>
      <c r="H107" s="122" t="str">
        <f t="shared" si="4"/>
        <v>项</v>
      </c>
    </row>
    <row r="108" spans="1:8" ht="36" hidden="1" customHeight="1">
      <c r="A108" s="366">
        <v>2011003</v>
      </c>
      <c r="B108" s="368" t="s">
        <v>337</v>
      </c>
      <c r="C108" s="258" t="s">
        <v>176</v>
      </c>
      <c r="D108" s="256">
        <v>0</v>
      </c>
      <c r="E108" s="256"/>
      <c r="F108" s="63" t="str">
        <f t="shared" si="5"/>
        <v/>
      </c>
      <c r="G108" s="230" t="str">
        <f t="shared" si="3"/>
        <v>否</v>
      </c>
      <c r="H108" s="122" t="str">
        <f t="shared" si="4"/>
        <v>项</v>
      </c>
    </row>
    <row r="109" spans="1:8" ht="36" hidden="1" customHeight="1">
      <c r="A109" s="366">
        <v>2011004</v>
      </c>
      <c r="B109" s="368" t="s">
        <v>338</v>
      </c>
      <c r="C109" s="258" t="s">
        <v>339</v>
      </c>
      <c r="D109" s="256">
        <v>0</v>
      </c>
      <c r="E109" s="256"/>
      <c r="F109" s="63" t="str">
        <f t="shared" si="5"/>
        <v/>
      </c>
      <c r="G109" s="230" t="str">
        <f t="shared" si="3"/>
        <v>否</v>
      </c>
      <c r="H109" s="122" t="str">
        <f t="shared" si="4"/>
        <v>项</v>
      </c>
    </row>
    <row r="110" spans="1:8" ht="36" hidden="1" customHeight="1">
      <c r="A110" s="366">
        <v>2011005</v>
      </c>
      <c r="B110" s="368" t="s">
        <v>340</v>
      </c>
      <c r="C110" s="258" t="s">
        <v>341</v>
      </c>
      <c r="D110" s="256">
        <v>0</v>
      </c>
      <c r="E110" s="256"/>
      <c r="F110" s="63" t="str">
        <f t="shared" si="5"/>
        <v/>
      </c>
      <c r="G110" s="230" t="str">
        <f t="shared" si="3"/>
        <v>否</v>
      </c>
      <c r="H110" s="122" t="str">
        <f t="shared" si="4"/>
        <v>项</v>
      </c>
    </row>
    <row r="111" spans="1:8" ht="36" hidden="1" customHeight="1">
      <c r="A111" s="366">
        <v>2011007</v>
      </c>
      <c r="B111" s="368" t="s">
        <v>342</v>
      </c>
      <c r="C111" s="258" t="s">
        <v>343</v>
      </c>
      <c r="D111" s="256">
        <v>0</v>
      </c>
      <c r="E111" s="256"/>
      <c r="F111" s="63" t="str">
        <f t="shared" si="5"/>
        <v/>
      </c>
      <c r="G111" s="230" t="str">
        <f t="shared" si="3"/>
        <v>否</v>
      </c>
      <c r="H111" s="122" t="str">
        <f t="shared" si="4"/>
        <v>项</v>
      </c>
    </row>
    <row r="112" spans="1:8" ht="36" hidden="1" customHeight="1">
      <c r="A112" s="366">
        <v>2011008</v>
      </c>
      <c r="B112" s="368" t="s">
        <v>344</v>
      </c>
      <c r="C112" s="258" t="s">
        <v>345</v>
      </c>
      <c r="D112" s="256">
        <v>0</v>
      </c>
      <c r="E112" s="256"/>
      <c r="F112" s="63" t="str">
        <f t="shared" si="5"/>
        <v/>
      </c>
      <c r="G112" s="230" t="str">
        <f t="shared" si="3"/>
        <v>否</v>
      </c>
      <c r="H112" s="122" t="str">
        <f t="shared" si="4"/>
        <v>项</v>
      </c>
    </row>
    <row r="113" spans="1:8" ht="36" hidden="1" customHeight="1">
      <c r="A113" s="366">
        <v>2011050</v>
      </c>
      <c r="B113" s="368" t="s">
        <v>346</v>
      </c>
      <c r="C113" s="258" t="s">
        <v>190</v>
      </c>
      <c r="D113" s="256">
        <v>0</v>
      </c>
      <c r="E113" s="256"/>
      <c r="F113" s="63" t="str">
        <f t="shared" si="5"/>
        <v/>
      </c>
      <c r="G113" s="230" t="str">
        <f t="shared" si="3"/>
        <v>否</v>
      </c>
      <c r="H113" s="122" t="str">
        <f t="shared" si="4"/>
        <v>项</v>
      </c>
    </row>
    <row r="114" spans="1:8" ht="36" hidden="1" customHeight="1">
      <c r="A114" s="366">
        <v>2011099</v>
      </c>
      <c r="B114" s="368" t="s">
        <v>347</v>
      </c>
      <c r="C114" s="258" t="s">
        <v>348</v>
      </c>
      <c r="D114" s="256">
        <v>0</v>
      </c>
      <c r="E114" s="256"/>
      <c r="F114" s="63" t="str">
        <f t="shared" si="5"/>
        <v/>
      </c>
      <c r="G114" s="230" t="str">
        <f t="shared" si="3"/>
        <v>否</v>
      </c>
      <c r="H114" s="122" t="str">
        <f t="shared" si="4"/>
        <v>项</v>
      </c>
    </row>
    <row r="115" spans="1:8" ht="36" customHeight="1">
      <c r="A115" s="366">
        <v>20111</v>
      </c>
      <c r="B115" s="367" t="s">
        <v>349</v>
      </c>
      <c r="C115" s="254" t="s">
        <v>350</v>
      </c>
      <c r="D115" s="256">
        <v>2794</v>
      </c>
      <c r="E115" s="256">
        <v>2610</v>
      </c>
      <c r="F115" s="63">
        <f t="shared" si="5"/>
        <v>-6.6000000000000003E-2</v>
      </c>
      <c r="G115" s="230" t="str">
        <f t="shared" si="3"/>
        <v>是</v>
      </c>
      <c r="H115" s="122" t="str">
        <f t="shared" si="4"/>
        <v>款</v>
      </c>
    </row>
    <row r="116" spans="1:8" ht="36" customHeight="1">
      <c r="A116" s="366">
        <v>2011101</v>
      </c>
      <c r="B116" s="368" t="s">
        <v>351</v>
      </c>
      <c r="C116" s="258" t="s">
        <v>172</v>
      </c>
      <c r="D116" s="256">
        <v>2280</v>
      </c>
      <c r="E116" s="256">
        <v>2350</v>
      </c>
      <c r="F116" s="63">
        <f t="shared" si="5"/>
        <v>3.1E-2</v>
      </c>
      <c r="G116" s="230" t="str">
        <f t="shared" si="3"/>
        <v>是</v>
      </c>
      <c r="H116" s="122" t="str">
        <f t="shared" si="4"/>
        <v>项</v>
      </c>
    </row>
    <row r="117" spans="1:8" ht="36" customHeight="1">
      <c r="A117" s="366">
        <v>2011102</v>
      </c>
      <c r="B117" s="368" t="s">
        <v>352</v>
      </c>
      <c r="C117" s="258" t="s">
        <v>174</v>
      </c>
      <c r="D117" s="256">
        <v>71</v>
      </c>
      <c r="E117" s="256">
        <v>20</v>
      </c>
      <c r="F117" s="63">
        <f t="shared" si="5"/>
        <v>-0.71799999999999997</v>
      </c>
      <c r="G117" s="230" t="str">
        <f t="shared" si="3"/>
        <v>是</v>
      </c>
      <c r="H117" s="122" t="str">
        <f t="shared" si="4"/>
        <v>项</v>
      </c>
    </row>
    <row r="118" spans="1:8" ht="36" hidden="1" customHeight="1">
      <c r="A118" s="366">
        <v>2011103</v>
      </c>
      <c r="B118" s="368" t="s">
        <v>353</v>
      </c>
      <c r="C118" s="258" t="s">
        <v>176</v>
      </c>
      <c r="D118" s="256">
        <v>0</v>
      </c>
      <c r="E118" s="256">
        <v>0</v>
      </c>
      <c r="F118" s="63" t="str">
        <f t="shared" si="5"/>
        <v/>
      </c>
      <c r="G118" s="230" t="str">
        <f t="shared" si="3"/>
        <v>否</v>
      </c>
      <c r="H118" s="122" t="str">
        <f t="shared" si="4"/>
        <v>项</v>
      </c>
    </row>
    <row r="119" spans="1:8" ht="36" customHeight="1">
      <c r="A119" s="366">
        <v>2011104</v>
      </c>
      <c r="B119" s="368" t="s">
        <v>354</v>
      </c>
      <c r="C119" s="258" t="s">
        <v>355</v>
      </c>
      <c r="D119" s="256">
        <v>0</v>
      </c>
      <c r="E119" s="256">
        <v>60</v>
      </c>
      <c r="F119" s="63" t="str">
        <f t="shared" si="5"/>
        <v/>
      </c>
      <c r="G119" s="230" t="str">
        <f t="shared" si="3"/>
        <v>是</v>
      </c>
      <c r="H119" s="122" t="str">
        <f t="shared" si="4"/>
        <v>项</v>
      </c>
    </row>
    <row r="120" spans="1:8" ht="36" customHeight="1">
      <c r="A120" s="366">
        <v>2011105</v>
      </c>
      <c r="B120" s="368" t="s">
        <v>356</v>
      </c>
      <c r="C120" s="258" t="s">
        <v>357</v>
      </c>
      <c r="D120" s="256">
        <v>3</v>
      </c>
      <c r="E120" s="256">
        <v>0</v>
      </c>
      <c r="F120" s="63">
        <f t="shared" si="5"/>
        <v>-1</v>
      </c>
      <c r="G120" s="230" t="str">
        <f t="shared" si="3"/>
        <v>是</v>
      </c>
      <c r="H120" s="122" t="str">
        <f t="shared" si="4"/>
        <v>项</v>
      </c>
    </row>
    <row r="121" spans="1:8" ht="36" hidden="1" customHeight="1">
      <c r="A121" s="366">
        <v>2011106</v>
      </c>
      <c r="B121" s="368" t="s">
        <v>358</v>
      </c>
      <c r="C121" s="258" t="s">
        <v>359</v>
      </c>
      <c r="D121" s="256">
        <v>0</v>
      </c>
      <c r="E121" s="256">
        <v>0</v>
      </c>
      <c r="F121" s="63" t="str">
        <f t="shared" si="5"/>
        <v/>
      </c>
      <c r="G121" s="230" t="str">
        <f t="shared" si="3"/>
        <v>否</v>
      </c>
      <c r="H121" s="122" t="str">
        <f t="shared" si="4"/>
        <v>项</v>
      </c>
    </row>
    <row r="122" spans="1:8" ht="36" hidden="1" customHeight="1">
      <c r="A122" s="366">
        <v>2011150</v>
      </c>
      <c r="B122" s="368" t="s">
        <v>360</v>
      </c>
      <c r="C122" s="258" t="s">
        <v>190</v>
      </c>
      <c r="D122" s="256">
        <v>0</v>
      </c>
      <c r="E122" s="256">
        <v>0</v>
      </c>
      <c r="F122" s="63" t="str">
        <f t="shared" si="5"/>
        <v/>
      </c>
      <c r="G122" s="230" t="str">
        <f t="shared" si="3"/>
        <v>否</v>
      </c>
      <c r="H122" s="122" t="str">
        <f t="shared" si="4"/>
        <v>项</v>
      </c>
    </row>
    <row r="123" spans="1:8" ht="36" customHeight="1">
      <c r="A123" s="366">
        <v>2011199</v>
      </c>
      <c r="B123" s="368" t="s">
        <v>361</v>
      </c>
      <c r="C123" s="258" t="s">
        <v>362</v>
      </c>
      <c r="D123" s="256">
        <v>440</v>
      </c>
      <c r="E123" s="256">
        <v>180</v>
      </c>
      <c r="F123" s="63">
        <f t="shared" si="5"/>
        <v>-0.59099999999999997</v>
      </c>
      <c r="G123" s="230" t="str">
        <f t="shared" si="3"/>
        <v>是</v>
      </c>
      <c r="H123" s="122" t="str">
        <f t="shared" si="4"/>
        <v>项</v>
      </c>
    </row>
    <row r="124" spans="1:8" ht="36" customHeight="1">
      <c r="A124" s="366">
        <v>20113</v>
      </c>
      <c r="B124" s="367" t="s">
        <v>363</v>
      </c>
      <c r="C124" s="254" t="s">
        <v>364</v>
      </c>
      <c r="D124" s="256">
        <v>1055</v>
      </c>
      <c r="E124" s="256">
        <v>805</v>
      </c>
      <c r="F124" s="63">
        <f t="shared" si="5"/>
        <v>-0.23699999999999999</v>
      </c>
      <c r="G124" s="230" t="str">
        <f t="shared" si="3"/>
        <v>是</v>
      </c>
      <c r="H124" s="122" t="str">
        <f t="shared" si="4"/>
        <v>款</v>
      </c>
    </row>
    <row r="125" spans="1:8" ht="36" customHeight="1">
      <c r="A125" s="366">
        <v>2011301</v>
      </c>
      <c r="B125" s="368" t="s">
        <v>365</v>
      </c>
      <c r="C125" s="258" t="s">
        <v>172</v>
      </c>
      <c r="D125" s="256">
        <v>480</v>
      </c>
      <c r="E125" s="256">
        <v>560</v>
      </c>
      <c r="F125" s="63">
        <f t="shared" si="5"/>
        <v>0.16700000000000001</v>
      </c>
      <c r="G125" s="230" t="str">
        <f t="shared" si="3"/>
        <v>是</v>
      </c>
      <c r="H125" s="122" t="str">
        <f t="shared" si="4"/>
        <v>项</v>
      </c>
    </row>
    <row r="126" spans="1:8" ht="36" hidden="1" customHeight="1">
      <c r="A126" s="366">
        <v>2011302</v>
      </c>
      <c r="B126" s="368" t="s">
        <v>366</v>
      </c>
      <c r="C126" s="258" t="s">
        <v>174</v>
      </c>
      <c r="D126" s="256">
        <v>0</v>
      </c>
      <c r="E126" s="256">
        <v>0</v>
      </c>
      <c r="F126" s="63" t="str">
        <f t="shared" si="5"/>
        <v/>
      </c>
      <c r="G126" s="230" t="str">
        <f t="shared" si="3"/>
        <v>否</v>
      </c>
      <c r="H126" s="122" t="str">
        <f t="shared" si="4"/>
        <v>项</v>
      </c>
    </row>
    <row r="127" spans="1:8" ht="36" hidden="1" customHeight="1">
      <c r="A127" s="366">
        <v>2011303</v>
      </c>
      <c r="B127" s="368" t="s">
        <v>367</v>
      </c>
      <c r="C127" s="258" t="s">
        <v>176</v>
      </c>
      <c r="D127" s="256">
        <v>0</v>
      </c>
      <c r="E127" s="256">
        <v>0</v>
      </c>
      <c r="F127" s="63" t="str">
        <f t="shared" si="5"/>
        <v/>
      </c>
      <c r="G127" s="230" t="str">
        <f t="shared" si="3"/>
        <v>否</v>
      </c>
      <c r="H127" s="122" t="str">
        <f t="shared" si="4"/>
        <v>项</v>
      </c>
    </row>
    <row r="128" spans="1:8" ht="36" hidden="1" customHeight="1">
      <c r="A128" s="366">
        <v>2011304</v>
      </c>
      <c r="B128" s="368" t="s">
        <v>368</v>
      </c>
      <c r="C128" s="258" t="s">
        <v>369</v>
      </c>
      <c r="D128" s="256">
        <v>0</v>
      </c>
      <c r="E128" s="256">
        <v>0</v>
      </c>
      <c r="F128" s="63" t="str">
        <f t="shared" si="5"/>
        <v/>
      </c>
      <c r="G128" s="230" t="str">
        <f t="shared" si="3"/>
        <v>否</v>
      </c>
      <c r="H128" s="122" t="str">
        <f t="shared" si="4"/>
        <v>项</v>
      </c>
    </row>
    <row r="129" spans="1:8" ht="36" hidden="1" customHeight="1">
      <c r="A129" s="366">
        <v>2011305</v>
      </c>
      <c r="B129" s="368" t="s">
        <v>370</v>
      </c>
      <c r="C129" s="258" t="s">
        <v>371</v>
      </c>
      <c r="D129" s="256">
        <v>0</v>
      </c>
      <c r="E129" s="256">
        <v>0</v>
      </c>
      <c r="F129" s="63" t="str">
        <f t="shared" si="5"/>
        <v/>
      </c>
      <c r="G129" s="230" t="str">
        <f t="shared" si="3"/>
        <v>否</v>
      </c>
      <c r="H129" s="122" t="str">
        <f t="shared" si="4"/>
        <v>项</v>
      </c>
    </row>
    <row r="130" spans="1:8" ht="36" hidden="1" customHeight="1">
      <c r="A130" s="366">
        <v>2011306</v>
      </c>
      <c r="B130" s="368" t="s">
        <v>372</v>
      </c>
      <c r="C130" s="258" t="s">
        <v>373</v>
      </c>
      <c r="D130" s="256">
        <v>0</v>
      </c>
      <c r="E130" s="256">
        <v>0</v>
      </c>
      <c r="F130" s="63" t="str">
        <f t="shared" si="5"/>
        <v/>
      </c>
      <c r="G130" s="230" t="str">
        <f t="shared" si="3"/>
        <v>否</v>
      </c>
      <c r="H130" s="122" t="str">
        <f t="shared" si="4"/>
        <v>项</v>
      </c>
    </row>
    <row r="131" spans="1:8" ht="36" customHeight="1">
      <c r="A131" s="366">
        <v>2011307</v>
      </c>
      <c r="B131" s="368" t="s">
        <v>374</v>
      </c>
      <c r="C131" s="258" t="s">
        <v>375</v>
      </c>
      <c r="D131" s="256">
        <v>0</v>
      </c>
      <c r="E131" s="256">
        <v>50</v>
      </c>
      <c r="F131" s="63" t="str">
        <f t="shared" si="5"/>
        <v/>
      </c>
      <c r="G131" s="230" t="str">
        <f t="shared" si="3"/>
        <v>是</v>
      </c>
      <c r="H131" s="122" t="str">
        <f t="shared" si="4"/>
        <v>项</v>
      </c>
    </row>
    <row r="132" spans="1:8" ht="36" customHeight="1">
      <c r="A132" s="366">
        <v>2011308</v>
      </c>
      <c r="B132" s="368" t="s">
        <v>376</v>
      </c>
      <c r="C132" s="258" t="s">
        <v>377</v>
      </c>
      <c r="D132" s="256">
        <v>190</v>
      </c>
      <c r="E132" s="256">
        <v>120</v>
      </c>
      <c r="F132" s="63">
        <f t="shared" si="5"/>
        <v>-0.36799999999999999</v>
      </c>
      <c r="G132" s="230" t="str">
        <f t="shared" ref="G132:G195" si="6">IF(LEN(B132)=3,"是",IF(C132&lt;&gt;"",IF(SUM(D132:E132)&lt;&gt;0,"是","否"),"是"))</f>
        <v>是</v>
      </c>
      <c r="H132" s="122" t="str">
        <f t="shared" ref="H132:H195" si="7">IF(LEN(B132)=3,"类",IF(LEN(B132)=5,"款","项"))</f>
        <v>项</v>
      </c>
    </row>
    <row r="133" spans="1:8" ht="36" customHeight="1">
      <c r="A133" s="366">
        <v>2011350</v>
      </c>
      <c r="B133" s="368" t="s">
        <v>378</v>
      </c>
      <c r="C133" s="258" t="s">
        <v>190</v>
      </c>
      <c r="D133" s="256">
        <v>85</v>
      </c>
      <c r="E133" s="256">
        <v>75</v>
      </c>
      <c r="F133" s="63">
        <f t="shared" ref="F133:F196" si="8">IF(D133&gt;0,E133/D133-1,IF(D133&lt;0,-(E133/D133-1),""))</f>
        <v>-0.11799999999999999</v>
      </c>
      <c r="G133" s="230" t="str">
        <f t="shared" si="6"/>
        <v>是</v>
      </c>
      <c r="H133" s="122" t="str">
        <f t="shared" si="7"/>
        <v>项</v>
      </c>
    </row>
    <row r="134" spans="1:8" ht="36" customHeight="1">
      <c r="A134" s="366">
        <v>2011399</v>
      </c>
      <c r="B134" s="368" t="s">
        <v>379</v>
      </c>
      <c r="C134" s="258" t="s">
        <v>380</v>
      </c>
      <c r="D134" s="256">
        <v>300</v>
      </c>
      <c r="E134" s="256">
        <v>0</v>
      </c>
      <c r="F134" s="63">
        <f t="shared" si="8"/>
        <v>-1</v>
      </c>
      <c r="G134" s="230" t="str">
        <f t="shared" si="6"/>
        <v>是</v>
      </c>
      <c r="H134" s="122" t="str">
        <f t="shared" si="7"/>
        <v>项</v>
      </c>
    </row>
    <row r="135" spans="1:8" ht="36" customHeight="1">
      <c r="A135" s="366">
        <v>20114</v>
      </c>
      <c r="B135" s="367" t="s">
        <v>381</v>
      </c>
      <c r="C135" s="254" t="s">
        <v>382</v>
      </c>
      <c r="D135" s="256">
        <v>14</v>
      </c>
      <c r="E135" s="256">
        <v>0</v>
      </c>
      <c r="F135" s="63">
        <f t="shared" si="8"/>
        <v>-1</v>
      </c>
      <c r="G135" s="230" t="str">
        <f t="shared" si="6"/>
        <v>是</v>
      </c>
      <c r="H135" s="122" t="str">
        <f t="shared" si="7"/>
        <v>款</v>
      </c>
    </row>
    <row r="136" spans="1:8" ht="36" hidden="1" customHeight="1">
      <c r="A136" s="366">
        <v>2011401</v>
      </c>
      <c r="B136" s="368" t="s">
        <v>383</v>
      </c>
      <c r="C136" s="258" t="s">
        <v>172</v>
      </c>
      <c r="D136" s="256">
        <v>0</v>
      </c>
      <c r="E136" s="256">
        <v>0</v>
      </c>
      <c r="F136" s="63" t="str">
        <f t="shared" si="8"/>
        <v/>
      </c>
      <c r="G136" s="230" t="str">
        <f t="shared" si="6"/>
        <v>否</v>
      </c>
      <c r="H136" s="122" t="str">
        <f t="shared" si="7"/>
        <v>项</v>
      </c>
    </row>
    <row r="137" spans="1:8" ht="36" hidden="1" customHeight="1">
      <c r="A137" s="366">
        <v>2011402</v>
      </c>
      <c r="B137" s="368" t="s">
        <v>384</v>
      </c>
      <c r="C137" s="258" t="s">
        <v>174</v>
      </c>
      <c r="D137" s="256">
        <v>0</v>
      </c>
      <c r="E137" s="256">
        <v>0</v>
      </c>
      <c r="F137" s="63" t="str">
        <f t="shared" si="8"/>
        <v/>
      </c>
      <c r="G137" s="230" t="str">
        <f t="shared" si="6"/>
        <v>否</v>
      </c>
      <c r="H137" s="122" t="str">
        <f t="shared" si="7"/>
        <v>项</v>
      </c>
    </row>
    <row r="138" spans="1:8" ht="36" hidden="1" customHeight="1">
      <c r="A138" s="366">
        <v>2011403</v>
      </c>
      <c r="B138" s="368" t="s">
        <v>385</v>
      </c>
      <c r="C138" s="258" t="s">
        <v>176</v>
      </c>
      <c r="D138" s="256">
        <v>0</v>
      </c>
      <c r="E138" s="256">
        <v>0</v>
      </c>
      <c r="F138" s="63" t="str">
        <f t="shared" si="8"/>
        <v/>
      </c>
      <c r="G138" s="230" t="str">
        <f t="shared" si="6"/>
        <v>否</v>
      </c>
      <c r="H138" s="122" t="str">
        <f t="shared" si="7"/>
        <v>项</v>
      </c>
    </row>
    <row r="139" spans="1:8" ht="36" hidden="1" customHeight="1">
      <c r="A139" s="366">
        <v>2011404</v>
      </c>
      <c r="B139" s="368" t="s">
        <v>386</v>
      </c>
      <c r="C139" s="258" t="s">
        <v>387</v>
      </c>
      <c r="D139" s="256">
        <v>0</v>
      </c>
      <c r="E139" s="256">
        <v>0</v>
      </c>
      <c r="F139" s="63" t="str">
        <f t="shared" si="8"/>
        <v/>
      </c>
      <c r="G139" s="230" t="str">
        <f t="shared" si="6"/>
        <v>否</v>
      </c>
      <c r="H139" s="122" t="str">
        <f t="shared" si="7"/>
        <v>项</v>
      </c>
    </row>
    <row r="140" spans="1:8" ht="36" hidden="1" customHeight="1">
      <c r="A140" s="366">
        <v>2011405</v>
      </c>
      <c r="B140" s="368" t="s">
        <v>388</v>
      </c>
      <c r="C140" s="258" t="s">
        <v>389</v>
      </c>
      <c r="D140" s="256">
        <v>0</v>
      </c>
      <c r="E140" s="256">
        <v>0</v>
      </c>
      <c r="F140" s="63" t="str">
        <f t="shared" si="8"/>
        <v/>
      </c>
      <c r="G140" s="230" t="str">
        <f t="shared" si="6"/>
        <v>否</v>
      </c>
      <c r="H140" s="122" t="str">
        <f t="shared" si="7"/>
        <v>项</v>
      </c>
    </row>
    <row r="141" spans="1:8" ht="36" hidden="1" customHeight="1">
      <c r="A141" s="366">
        <v>2011406</v>
      </c>
      <c r="B141" s="368" t="s">
        <v>390</v>
      </c>
      <c r="C141" s="258" t="s">
        <v>391</v>
      </c>
      <c r="D141" s="256">
        <v>0</v>
      </c>
      <c r="E141" s="256"/>
      <c r="F141" s="63" t="str">
        <f t="shared" si="8"/>
        <v/>
      </c>
      <c r="G141" s="230" t="str">
        <f t="shared" si="6"/>
        <v>否</v>
      </c>
      <c r="H141" s="122" t="str">
        <f t="shared" si="7"/>
        <v>项</v>
      </c>
    </row>
    <row r="142" spans="1:8" ht="36" hidden="1" customHeight="1">
      <c r="A142" s="366">
        <v>2011408</v>
      </c>
      <c r="B142" s="368" t="s">
        <v>392</v>
      </c>
      <c r="C142" s="258" t="s">
        <v>393</v>
      </c>
      <c r="D142" s="256">
        <v>0</v>
      </c>
      <c r="E142" s="256">
        <v>0</v>
      </c>
      <c r="F142" s="63" t="str">
        <f t="shared" si="8"/>
        <v/>
      </c>
      <c r="G142" s="230" t="str">
        <f t="shared" si="6"/>
        <v>否</v>
      </c>
      <c r="H142" s="122" t="str">
        <f t="shared" si="7"/>
        <v>项</v>
      </c>
    </row>
    <row r="143" spans="1:8" ht="36" hidden="1" customHeight="1">
      <c r="A143" s="366">
        <v>2011409</v>
      </c>
      <c r="B143" s="368" t="s">
        <v>394</v>
      </c>
      <c r="C143" s="258" t="s">
        <v>395</v>
      </c>
      <c r="D143" s="256">
        <v>0</v>
      </c>
      <c r="E143" s="256">
        <v>0</v>
      </c>
      <c r="F143" s="63" t="str">
        <f t="shared" si="8"/>
        <v/>
      </c>
      <c r="G143" s="230" t="str">
        <f t="shared" si="6"/>
        <v>否</v>
      </c>
      <c r="H143" s="122" t="str">
        <f t="shared" si="7"/>
        <v>项</v>
      </c>
    </row>
    <row r="144" spans="1:8" ht="36" hidden="1" customHeight="1">
      <c r="A144" s="366">
        <v>2011410</v>
      </c>
      <c r="B144" s="368" t="s">
        <v>396</v>
      </c>
      <c r="C144" s="258" t="s">
        <v>397</v>
      </c>
      <c r="D144" s="256">
        <v>0</v>
      </c>
      <c r="E144" s="256">
        <v>0</v>
      </c>
      <c r="F144" s="63" t="str">
        <f t="shared" si="8"/>
        <v/>
      </c>
      <c r="G144" s="230" t="str">
        <f t="shared" si="6"/>
        <v>否</v>
      </c>
      <c r="H144" s="122" t="str">
        <f t="shared" si="7"/>
        <v>项</v>
      </c>
    </row>
    <row r="145" spans="1:8" ht="36" hidden="1" customHeight="1">
      <c r="A145" s="366">
        <v>2011411</v>
      </c>
      <c r="B145" s="368" t="s">
        <v>398</v>
      </c>
      <c r="C145" s="258" t="s">
        <v>399</v>
      </c>
      <c r="D145" s="256">
        <v>0</v>
      </c>
      <c r="E145" s="256">
        <v>0</v>
      </c>
      <c r="F145" s="63" t="str">
        <f t="shared" si="8"/>
        <v/>
      </c>
      <c r="G145" s="230" t="str">
        <f t="shared" si="6"/>
        <v>否</v>
      </c>
      <c r="H145" s="122" t="str">
        <f t="shared" si="7"/>
        <v>项</v>
      </c>
    </row>
    <row r="146" spans="1:8" ht="36" hidden="1" customHeight="1">
      <c r="A146" s="366">
        <v>2011450</v>
      </c>
      <c r="B146" s="368" t="s">
        <v>400</v>
      </c>
      <c r="C146" s="258" t="s">
        <v>190</v>
      </c>
      <c r="D146" s="256">
        <v>0</v>
      </c>
      <c r="E146" s="256">
        <v>0</v>
      </c>
      <c r="F146" s="63" t="str">
        <f t="shared" si="8"/>
        <v/>
      </c>
      <c r="G146" s="230" t="str">
        <f t="shared" si="6"/>
        <v>否</v>
      </c>
      <c r="H146" s="122" t="str">
        <f t="shared" si="7"/>
        <v>项</v>
      </c>
    </row>
    <row r="147" spans="1:8" ht="36" customHeight="1">
      <c r="A147" s="366">
        <v>2011499</v>
      </c>
      <c r="B147" s="368" t="s">
        <v>401</v>
      </c>
      <c r="C147" s="258" t="s">
        <v>402</v>
      </c>
      <c r="D147" s="256">
        <v>14</v>
      </c>
      <c r="E147" s="256">
        <v>0</v>
      </c>
      <c r="F147" s="63">
        <f t="shared" si="8"/>
        <v>-1</v>
      </c>
      <c r="G147" s="230" t="str">
        <f t="shared" si="6"/>
        <v>是</v>
      </c>
      <c r="H147" s="122" t="str">
        <f t="shared" si="7"/>
        <v>项</v>
      </c>
    </row>
    <row r="148" spans="1:8" ht="36" customHeight="1">
      <c r="A148" s="366">
        <v>20123</v>
      </c>
      <c r="B148" s="367" t="s">
        <v>403</v>
      </c>
      <c r="C148" s="254" t="s">
        <v>404</v>
      </c>
      <c r="D148" s="256">
        <v>205</v>
      </c>
      <c r="E148" s="256">
        <v>710</v>
      </c>
      <c r="F148" s="63">
        <f t="shared" si="8"/>
        <v>2.4630000000000001</v>
      </c>
      <c r="G148" s="230" t="str">
        <f t="shared" si="6"/>
        <v>是</v>
      </c>
      <c r="H148" s="122" t="str">
        <f t="shared" si="7"/>
        <v>款</v>
      </c>
    </row>
    <row r="149" spans="1:8" ht="36" hidden="1" customHeight="1">
      <c r="A149" s="366">
        <v>2012301</v>
      </c>
      <c r="B149" s="368" t="s">
        <v>405</v>
      </c>
      <c r="C149" s="258" t="s">
        <v>172</v>
      </c>
      <c r="D149" s="256">
        <v>0</v>
      </c>
      <c r="E149" s="256">
        <v>0</v>
      </c>
      <c r="F149" s="63" t="str">
        <f t="shared" si="8"/>
        <v/>
      </c>
      <c r="G149" s="230" t="str">
        <f t="shared" si="6"/>
        <v>否</v>
      </c>
      <c r="H149" s="122" t="str">
        <f t="shared" si="7"/>
        <v>项</v>
      </c>
    </row>
    <row r="150" spans="1:8" ht="36" hidden="1" customHeight="1">
      <c r="A150" s="366">
        <v>2012302</v>
      </c>
      <c r="B150" s="368" t="s">
        <v>406</v>
      </c>
      <c r="C150" s="258" t="s">
        <v>174</v>
      </c>
      <c r="D150" s="256">
        <v>0</v>
      </c>
      <c r="E150" s="256">
        <v>0</v>
      </c>
      <c r="F150" s="63" t="str">
        <f t="shared" si="8"/>
        <v/>
      </c>
      <c r="G150" s="230" t="str">
        <f t="shared" si="6"/>
        <v>否</v>
      </c>
      <c r="H150" s="122" t="str">
        <f t="shared" si="7"/>
        <v>项</v>
      </c>
    </row>
    <row r="151" spans="1:8" ht="36" hidden="1" customHeight="1">
      <c r="A151" s="366">
        <v>2012303</v>
      </c>
      <c r="B151" s="368" t="s">
        <v>407</v>
      </c>
      <c r="C151" s="258" t="s">
        <v>176</v>
      </c>
      <c r="D151" s="256">
        <v>0</v>
      </c>
      <c r="E151" s="256">
        <v>0</v>
      </c>
      <c r="F151" s="63" t="str">
        <f t="shared" si="8"/>
        <v/>
      </c>
      <c r="G151" s="230" t="str">
        <f t="shared" si="6"/>
        <v>否</v>
      </c>
      <c r="H151" s="122" t="str">
        <f t="shared" si="7"/>
        <v>项</v>
      </c>
    </row>
    <row r="152" spans="1:8" ht="36" hidden="1" customHeight="1">
      <c r="A152" s="366">
        <v>2012304</v>
      </c>
      <c r="B152" s="368" t="s">
        <v>408</v>
      </c>
      <c r="C152" s="258" t="s">
        <v>409</v>
      </c>
      <c r="D152" s="256">
        <v>0</v>
      </c>
      <c r="E152" s="256">
        <v>0</v>
      </c>
      <c r="F152" s="63" t="str">
        <f t="shared" si="8"/>
        <v/>
      </c>
      <c r="G152" s="230" t="str">
        <f t="shared" si="6"/>
        <v>否</v>
      </c>
      <c r="H152" s="122" t="str">
        <f t="shared" si="7"/>
        <v>项</v>
      </c>
    </row>
    <row r="153" spans="1:8" ht="36" hidden="1" customHeight="1">
      <c r="A153" s="366">
        <v>2012350</v>
      </c>
      <c r="B153" s="368" t="s">
        <v>410</v>
      </c>
      <c r="C153" s="258" t="s">
        <v>190</v>
      </c>
      <c r="D153" s="256">
        <v>0</v>
      </c>
      <c r="E153" s="256">
        <v>0</v>
      </c>
      <c r="F153" s="63" t="str">
        <f t="shared" si="8"/>
        <v/>
      </c>
      <c r="G153" s="230" t="str">
        <f t="shared" si="6"/>
        <v>否</v>
      </c>
      <c r="H153" s="122" t="str">
        <f t="shared" si="7"/>
        <v>项</v>
      </c>
    </row>
    <row r="154" spans="1:8" ht="36" customHeight="1">
      <c r="A154" s="366">
        <v>2012399</v>
      </c>
      <c r="B154" s="368" t="s">
        <v>411</v>
      </c>
      <c r="C154" s="258" t="s">
        <v>412</v>
      </c>
      <c r="D154" s="256">
        <v>205</v>
      </c>
      <c r="E154" s="256">
        <v>710</v>
      </c>
      <c r="F154" s="63">
        <f t="shared" si="8"/>
        <v>2.4630000000000001</v>
      </c>
      <c r="G154" s="230" t="str">
        <f t="shared" si="6"/>
        <v>是</v>
      </c>
      <c r="H154" s="122" t="str">
        <f t="shared" si="7"/>
        <v>项</v>
      </c>
    </row>
    <row r="155" spans="1:8" ht="36" hidden="1" customHeight="1">
      <c r="A155" s="366">
        <v>20125</v>
      </c>
      <c r="B155" s="367" t="s">
        <v>413</v>
      </c>
      <c r="C155" s="254" t="s">
        <v>414</v>
      </c>
      <c r="D155" s="256">
        <v>0</v>
      </c>
      <c r="E155" s="256">
        <v>0</v>
      </c>
      <c r="F155" s="63" t="str">
        <f t="shared" si="8"/>
        <v/>
      </c>
      <c r="G155" s="230" t="str">
        <f t="shared" si="6"/>
        <v>否</v>
      </c>
      <c r="H155" s="122" t="str">
        <f t="shared" si="7"/>
        <v>款</v>
      </c>
    </row>
    <row r="156" spans="1:8" ht="36" hidden="1" customHeight="1">
      <c r="A156" s="366">
        <v>2012501</v>
      </c>
      <c r="B156" s="368" t="s">
        <v>415</v>
      </c>
      <c r="C156" s="258" t="s">
        <v>172</v>
      </c>
      <c r="D156" s="256">
        <v>0</v>
      </c>
      <c r="E156" s="256">
        <v>0</v>
      </c>
      <c r="F156" s="63" t="str">
        <f t="shared" si="8"/>
        <v/>
      </c>
      <c r="G156" s="230" t="str">
        <f t="shared" si="6"/>
        <v>否</v>
      </c>
      <c r="H156" s="122" t="str">
        <f t="shared" si="7"/>
        <v>项</v>
      </c>
    </row>
    <row r="157" spans="1:8" ht="36" hidden="1" customHeight="1">
      <c r="A157" s="366">
        <v>2012502</v>
      </c>
      <c r="B157" s="368" t="s">
        <v>416</v>
      </c>
      <c r="C157" s="258" t="s">
        <v>174</v>
      </c>
      <c r="D157" s="256">
        <v>0</v>
      </c>
      <c r="E157" s="256">
        <v>0</v>
      </c>
      <c r="F157" s="63" t="str">
        <f t="shared" si="8"/>
        <v/>
      </c>
      <c r="G157" s="230" t="str">
        <f t="shared" si="6"/>
        <v>否</v>
      </c>
      <c r="H157" s="122" t="str">
        <f t="shared" si="7"/>
        <v>项</v>
      </c>
    </row>
    <row r="158" spans="1:8" ht="36" hidden="1" customHeight="1">
      <c r="A158" s="366">
        <v>2012503</v>
      </c>
      <c r="B158" s="368" t="s">
        <v>417</v>
      </c>
      <c r="C158" s="258" t="s">
        <v>176</v>
      </c>
      <c r="D158" s="256">
        <v>0</v>
      </c>
      <c r="E158" s="256">
        <v>0</v>
      </c>
      <c r="F158" s="63" t="str">
        <f t="shared" si="8"/>
        <v/>
      </c>
      <c r="G158" s="230" t="str">
        <f t="shared" si="6"/>
        <v>否</v>
      </c>
      <c r="H158" s="122" t="str">
        <f t="shared" si="7"/>
        <v>项</v>
      </c>
    </row>
    <row r="159" spans="1:8" ht="36" hidden="1" customHeight="1">
      <c r="A159" s="366">
        <v>2012504</v>
      </c>
      <c r="B159" s="368" t="s">
        <v>418</v>
      </c>
      <c r="C159" s="258" t="s">
        <v>419</v>
      </c>
      <c r="D159" s="256">
        <v>0</v>
      </c>
      <c r="E159" s="256">
        <v>0</v>
      </c>
      <c r="F159" s="63" t="str">
        <f t="shared" si="8"/>
        <v/>
      </c>
      <c r="G159" s="230" t="str">
        <f t="shared" si="6"/>
        <v>否</v>
      </c>
      <c r="H159" s="122" t="str">
        <f t="shared" si="7"/>
        <v>项</v>
      </c>
    </row>
    <row r="160" spans="1:8" ht="36" hidden="1" customHeight="1">
      <c r="A160" s="366">
        <v>2012505</v>
      </c>
      <c r="B160" s="368" t="s">
        <v>420</v>
      </c>
      <c r="C160" s="258" t="s">
        <v>421</v>
      </c>
      <c r="D160" s="256">
        <v>0</v>
      </c>
      <c r="E160" s="256">
        <v>0</v>
      </c>
      <c r="F160" s="63" t="str">
        <f t="shared" si="8"/>
        <v/>
      </c>
      <c r="G160" s="230" t="str">
        <f t="shared" si="6"/>
        <v>否</v>
      </c>
      <c r="H160" s="122" t="str">
        <f t="shared" si="7"/>
        <v>项</v>
      </c>
    </row>
    <row r="161" spans="1:8" ht="36" hidden="1" customHeight="1">
      <c r="A161" s="366">
        <v>2012550</v>
      </c>
      <c r="B161" s="368" t="s">
        <v>422</v>
      </c>
      <c r="C161" s="258" t="s">
        <v>190</v>
      </c>
      <c r="D161" s="256">
        <v>0</v>
      </c>
      <c r="E161" s="256">
        <v>0</v>
      </c>
      <c r="F161" s="63" t="str">
        <f t="shared" si="8"/>
        <v/>
      </c>
      <c r="G161" s="230" t="str">
        <f t="shared" si="6"/>
        <v>否</v>
      </c>
      <c r="H161" s="122" t="str">
        <f t="shared" si="7"/>
        <v>项</v>
      </c>
    </row>
    <row r="162" spans="1:8" ht="36" hidden="1" customHeight="1">
      <c r="A162" s="366">
        <v>2012599</v>
      </c>
      <c r="B162" s="368" t="s">
        <v>423</v>
      </c>
      <c r="C162" s="258" t="s">
        <v>424</v>
      </c>
      <c r="D162" s="256">
        <v>0</v>
      </c>
      <c r="E162" s="256">
        <v>0</v>
      </c>
      <c r="F162" s="63" t="str">
        <f t="shared" si="8"/>
        <v/>
      </c>
      <c r="G162" s="230" t="str">
        <f t="shared" si="6"/>
        <v>否</v>
      </c>
      <c r="H162" s="122" t="str">
        <f t="shared" si="7"/>
        <v>项</v>
      </c>
    </row>
    <row r="163" spans="1:8" ht="36" customHeight="1">
      <c r="A163" s="366">
        <v>20126</v>
      </c>
      <c r="B163" s="367" t="s">
        <v>425</v>
      </c>
      <c r="C163" s="254" t="s">
        <v>426</v>
      </c>
      <c r="D163" s="256">
        <v>310</v>
      </c>
      <c r="E163" s="256">
        <v>230</v>
      </c>
      <c r="F163" s="63">
        <f t="shared" si="8"/>
        <v>-0.25800000000000001</v>
      </c>
      <c r="G163" s="230" t="str">
        <f t="shared" si="6"/>
        <v>是</v>
      </c>
      <c r="H163" s="122" t="str">
        <f t="shared" si="7"/>
        <v>款</v>
      </c>
    </row>
    <row r="164" spans="1:8" ht="36" hidden="1" customHeight="1">
      <c r="A164" s="366">
        <v>2012601</v>
      </c>
      <c r="B164" s="368" t="s">
        <v>427</v>
      </c>
      <c r="C164" s="258" t="s">
        <v>172</v>
      </c>
      <c r="D164" s="256">
        <v>0</v>
      </c>
      <c r="E164" s="256">
        <v>0</v>
      </c>
      <c r="F164" s="63" t="str">
        <f t="shared" si="8"/>
        <v/>
      </c>
      <c r="G164" s="230" t="str">
        <f t="shared" si="6"/>
        <v>否</v>
      </c>
      <c r="H164" s="122" t="str">
        <f t="shared" si="7"/>
        <v>项</v>
      </c>
    </row>
    <row r="165" spans="1:8" ht="36" hidden="1" customHeight="1">
      <c r="A165" s="366">
        <v>2012602</v>
      </c>
      <c r="B165" s="368" t="s">
        <v>428</v>
      </c>
      <c r="C165" s="258" t="s">
        <v>174</v>
      </c>
      <c r="D165" s="256">
        <v>0</v>
      </c>
      <c r="E165" s="256">
        <v>0</v>
      </c>
      <c r="F165" s="63" t="str">
        <f t="shared" si="8"/>
        <v/>
      </c>
      <c r="G165" s="230" t="str">
        <f t="shared" si="6"/>
        <v>否</v>
      </c>
      <c r="H165" s="122" t="str">
        <f t="shared" si="7"/>
        <v>项</v>
      </c>
    </row>
    <row r="166" spans="1:8" ht="36" hidden="1" customHeight="1">
      <c r="A166" s="366">
        <v>2012603</v>
      </c>
      <c r="B166" s="368" t="s">
        <v>429</v>
      </c>
      <c r="C166" s="258" t="s">
        <v>176</v>
      </c>
      <c r="D166" s="256">
        <v>0</v>
      </c>
      <c r="E166" s="256">
        <v>0</v>
      </c>
      <c r="F166" s="63" t="str">
        <f t="shared" si="8"/>
        <v/>
      </c>
      <c r="G166" s="230" t="str">
        <f t="shared" si="6"/>
        <v>否</v>
      </c>
      <c r="H166" s="122" t="str">
        <f t="shared" si="7"/>
        <v>项</v>
      </c>
    </row>
    <row r="167" spans="1:8" ht="36" customHeight="1">
      <c r="A167" s="366">
        <v>2012604</v>
      </c>
      <c r="B167" s="368" t="s">
        <v>430</v>
      </c>
      <c r="C167" s="258" t="s">
        <v>431</v>
      </c>
      <c r="D167" s="256">
        <v>310</v>
      </c>
      <c r="E167" s="256">
        <v>230</v>
      </c>
      <c r="F167" s="63">
        <f t="shared" si="8"/>
        <v>-0.25800000000000001</v>
      </c>
      <c r="G167" s="230" t="str">
        <f t="shared" si="6"/>
        <v>是</v>
      </c>
      <c r="H167" s="122" t="str">
        <f t="shared" si="7"/>
        <v>项</v>
      </c>
    </row>
    <row r="168" spans="1:8" ht="36" hidden="1" customHeight="1">
      <c r="A168" s="366">
        <v>2012699</v>
      </c>
      <c r="B168" s="368" t="s">
        <v>432</v>
      </c>
      <c r="C168" s="258" t="s">
        <v>433</v>
      </c>
      <c r="D168" s="256">
        <v>0</v>
      </c>
      <c r="E168" s="256">
        <v>0</v>
      </c>
      <c r="F168" s="63" t="str">
        <f t="shared" si="8"/>
        <v/>
      </c>
      <c r="G168" s="230" t="str">
        <f t="shared" si="6"/>
        <v>否</v>
      </c>
      <c r="H168" s="122" t="str">
        <f t="shared" si="7"/>
        <v>项</v>
      </c>
    </row>
    <row r="169" spans="1:8" ht="36" customHeight="1">
      <c r="A169" s="366">
        <v>20128</v>
      </c>
      <c r="B169" s="367" t="s">
        <v>434</v>
      </c>
      <c r="C169" s="254" t="s">
        <v>435</v>
      </c>
      <c r="D169" s="256">
        <v>183</v>
      </c>
      <c r="E169" s="256">
        <v>135</v>
      </c>
      <c r="F169" s="63">
        <f t="shared" si="8"/>
        <v>-0.26200000000000001</v>
      </c>
      <c r="G169" s="230" t="str">
        <f t="shared" si="6"/>
        <v>是</v>
      </c>
      <c r="H169" s="122" t="str">
        <f t="shared" si="7"/>
        <v>款</v>
      </c>
    </row>
    <row r="170" spans="1:8" ht="36" customHeight="1">
      <c r="A170" s="366">
        <v>2012801</v>
      </c>
      <c r="B170" s="368" t="s">
        <v>436</v>
      </c>
      <c r="C170" s="258" t="s">
        <v>172</v>
      </c>
      <c r="D170" s="256">
        <v>165</v>
      </c>
      <c r="E170" s="256">
        <v>133</v>
      </c>
      <c r="F170" s="63">
        <f t="shared" si="8"/>
        <v>-0.19400000000000001</v>
      </c>
      <c r="G170" s="230" t="str">
        <f t="shared" si="6"/>
        <v>是</v>
      </c>
      <c r="H170" s="122" t="str">
        <f t="shared" si="7"/>
        <v>项</v>
      </c>
    </row>
    <row r="171" spans="1:8" ht="36" customHeight="1">
      <c r="A171" s="366">
        <v>2012802</v>
      </c>
      <c r="B171" s="368" t="s">
        <v>437</v>
      </c>
      <c r="C171" s="258" t="s">
        <v>174</v>
      </c>
      <c r="D171" s="256">
        <v>18</v>
      </c>
      <c r="E171" s="256">
        <v>2</v>
      </c>
      <c r="F171" s="63">
        <f t="shared" si="8"/>
        <v>-0.88900000000000001</v>
      </c>
      <c r="G171" s="230" t="str">
        <f t="shared" si="6"/>
        <v>是</v>
      </c>
      <c r="H171" s="122" t="str">
        <f t="shared" si="7"/>
        <v>项</v>
      </c>
    </row>
    <row r="172" spans="1:8" ht="36" hidden="1" customHeight="1">
      <c r="A172" s="366">
        <v>2012803</v>
      </c>
      <c r="B172" s="368" t="s">
        <v>438</v>
      </c>
      <c r="C172" s="258" t="s">
        <v>176</v>
      </c>
      <c r="D172" s="256">
        <v>0</v>
      </c>
      <c r="E172" s="256">
        <v>0</v>
      </c>
      <c r="F172" s="63" t="str">
        <f t="shared" si="8"/>
        <v/>
      </c>
      <c r="G172" s="230" t="str">
        <f t="shared" si="6"/>
        <v>否</v>
      </c>
      <c r="H172" s="122" t="str">
        <f t="shared" si="7"/>
        <v>项</v>
      </c>
    </row>
    <row r="173" spans="1:8" ht="36" hidden="1" customHeight="1">
      <c r="A173" s="366">
        <v>2012804</v>
      </c>
      <c r="B173" s="368" t="s">
        <v>439</v>
      </c>
      <c r="C173" s="258" t="s">
        <v>203</v>
      </c>
      <c r="D173" s="256">
        <v>0</v>
      </c>
      <c r="E173" s="256">
        <v>0</v>
      </c>
      <c r="F173" s="63" t="str">
        <f t="shared" si="8"/>
        <v/>
      </c>
      <c r="G173" s="230" t="str">
        <f t="shared" si="6"/>
        <v>否</v>
      </c>
      <c r="H173" s="122" t="str">
        <f t="shared" si="7"/>
        <v>项</v>
      </c>
    </row>
    <row r="174" spans="1:8" ht="36" hidden="1" customHeight="1">
      <c r="A174" s="366">
        <v>2012850</v>
      </c>
      <c r="B174" s="368" t="s">
        <v>440</v>
      </c>
      <c r="C174" s="258" t="s">
        <v>190</v>
      </c>
      <c r="D174" s="256">
        <v>0</v>
      </c>
      <c r="E174" s="256">
        <v>0</v>
      </c>
      <c r="F174" s="63" t="str">
        <f t="shared" si="8"/>
        <v/>
      </c>
      <c r="G174" s="230" t="str">
        <f t="shared" si="6"/>
        <v>否</v>
      </c>
      <c r="H174" s="122" t="str">
        <f t="shared" si="7"/>
        <v>项</v>
      </c>
    </row>
    <row r="175" spans="1:8" ht="36" hidden="1" customHeight="1">
      <c r="A175" s="366">
        <v>2012899</v>
      </c>
      <c r="B175" s="368" t="s">
        <v>441</v>
      </c>
      <c r="C175" s="258" t="s">
        <v>442</v>
      </c>
      <c r="D175" s="256">
        <v>0</v>
      </c>
      <c r="E175" s="256">
        <v>0</v>
      </c>
      <c r="F175" s="63" t="str">
        <f t="shared" si="8"/>
        <v/>
      </c>
      <c r="G175" s="230" t="str">
        <f t="shared" si="6"/>
        <v>否</v>
      </c>
      <c r="H175" s="122" t="str">
        <f t="shared" si="7"/>
        <v>项</v>
      </c>
    </row>
    <row r="176" spans="1:8" ht="36" customHeight="1">
      <c r="A176" s="366">
        <v>20129</v>
      </c>
      <c r="B176" s="367" t="s">
        <v>443</v>
      </c>
      <c r="C176" s="254" t="s">
        <v>444</v>
      </c>
      <c r="D176" s="256">
        <v>1235</v>
      </c>
      <c r="E176" s="256">
        <v>775</v>
      </c>
      <c r="F176" s="63">
        <f t="shared" si="8"/>
        <v>-0.372</v>
      </c>
      <c r="G176" s="230" t="str">
        <f t="shared" si="6"/>
        <v>是</v>
      </c>
      <c r="H176" s="122" t="str">
        <f t="shared" si="7"/>
        <v>款</v>
      </c>
    </row>
    <row r="177" spans="1:8" ht="36" customHeight="1">
      <c r="A177" s="366">
        <v>2012901</v>
      </c>
      <c r="B177" s="368" t="s">
        <v>445</v>
      </c>
      <c r="C177" s="258" t="s">
        <v>172</v>
      </c>
      <c r="D177" s="256">
        <v>346</v>
      </c>
      <c r="E177" s="256">
        <v>274</v>
      </c>
      <c r="F177" s="63">
        <f t="shared" si="8"/>
        <v>-0.20799999999999999</v>
      </c>
      <c r="G177" s="230" t="str">
        <f t="shared" si="6"/>
        <v>是</v>
      </c>
      <c r="H177" s="122" t="str">
        <f t="shared" si="7"/>
        <v>项</v>
      </c>
    </row>
    <row r="178" spans="1:8" ht="36" customHeight="1">
      <c r="A178" s="366">
        <v>2012902</v>
      </c>
      <c r="B178" s="368" t="s">
        <v>446</v>
      </c>
      <c r="C178" s="258" t="s">
        <v>174</v>
      </c>
      <c r="D178" s="256">
        <v>120</v>
      </c>
      <c r="E178" s="256">
        <v>80</v>
      </c>
      <c r="F178" s="63">
        <f t="shared" si="8"/>
        <v>-0.33300000000000002</v>
      </c>
      <c r="G178" s="230" t="str">
        <f t="shared" si="6"/>
        <v>是</v>
      </c>
      <c r="H178" s="122" t="str">
        <f t="shared" si="7"/>
        <v>项</v>
      </c>
    </row>
    <row r="179" spans="1:8" ht="36" hidden="1" customHeight="1">
      <c r="A179" s="366">
        <v>2012903</v>
      </c>
      <c r="B179" s="368" t="s">
        <v>447</v>
      </c>
      <c r="C179" s="258" t="s">
        <v>176</v>
      </c>
      <c r="D179" s="256">
        <v>0</v>
      </c>
      <c r="E179" s="256">
        <v>0</v>
      </c>
      <c r="F179" s="63" t="str">
        <f t="shared" si="8"/>
        <v/>
      </c>
      <c r="G179" s="230" t="str">
        <f t="shared" si="6"/>
        <v>否</v>
      </c>
      <c r="H179" s="122" t="str">
        <f t="shared" si="7"/>
        <v>项</v>
      </c>
    </row>
    <row r="180" spans="1:8" ht="36" hidden="1" customHeight="1">
      <c r="A180" s="370">
        <v>2012906</v>
      </c>
      <c r="B180" s="368">
        <v>2012906</v>
      </c>
      <c r="C180" s="258" t="s">
        <v>448</v>
      </c>
      <c r="D180" s="256">
        <v>0</v>
      </c>
      <c r="E180" s="256">
        <v>0</v>
      </c>
      <c r="F180" s="63" t="str">
        <f t="shared" si="8"/>
        <v/>
      </c>
      <c r="G180" s="230" t="str">
        <f t="shared" si="6"/>
        <v>否</v>
      </c>
      <c r="H180" s="122" t="str">
        <f t="shared" si="7"/>
        <v>项</v>
      </c>
    </row>
    <row r="181" spans="1:8" ht="36" customHeight="1">
      <c r="A181" s="366">
        <v>2012950</v>
      </c>
      <c r="B181" s="368" t="s">
        <v>449</v>
      </c>
      <c r="C181" s="258" t="s">
        <v>190</v>
      </c>
      <c r="D181" s="256">
        <v>76</v>
      </c>
      <c r="E181" s="256">
        <v>53</v>
      </c>
      <c r="F181" s="63">
        <f t="shared" si="8"/>
        <v>-0.30299999999999999</v>
      </c>
      <c r="G181" s="230" t="str">
        <f t="shared" si="6"/>
        <v>是</v>
      </c>
      <c r="H181" s="122" t="str">
        <f t="shared" si="7"/>
        <v>项</v>
      </c>
    </row>
    <row r="182" spans="1:8" ht="36" customHeight="1">
      <c r="A182" s="366">
        <v>2012999</v>
      </c>
      <c r="B182" s="368" t="s">
        <v>450</v>
      </c>
      <c r="C182" s="258" t="s">
        <v>451</v>
      </c>
      <c r="D182" s="256">
        <v>693</v>
      </c>
      <c r="E182" s="256">
        <v>368</v>
      </c>
      <c r="F182" s="63">
        <f t="shared" si="8"/>
        <v>-0.46899999999999997</v>
      </c>
      <c r="G182" s="230" t="str">
        <f t="shared" si="6"/>
        <v>是</v>
      </c>
      <c r="H182" s="122" t="str">
        <f t="shared" si="7"/>
        <v>项</v>
      </c>
    </row>
    <row r="183" spans="1:8" ht="36" customHeight="1">
      <c r="A183" s="366">
        <v>20131</v>
      </c>
      <c r="B183" s="367" t="s">
        <v>452</v>
      </c>
      <c r="C183" s="254" t="s">
        <v>453</v>
      </c>
      <c r="D183" s="256">
        <v>2655</v>
      </c>
      <c r="E183" s="256">
        <v>2330</v>
      </c>
      <c r="F183" s="63">
        <f t="shared" si="8"/>
        <v>-0.122</v>
      </c>
      <c r="G183" s="230" t="str">
        <f t="shared" si="6"/>
        <v>是</v>
      </c>
      <c r="H183" s="122" t="str">
        <f t="shared" si="7"/>
        <v>款</v>
      </c>
    </row>
    <row r="184" spans="1:8" ht="36" customHeight="1">
      <c r="A184" s="366">
        <v>2013101</v>
      </c>
      <c r="B184" s="368" t="s">
        <v>454</v>
      </c>
      <c r="C184" s="258" t="s">
        <v>172</v>
      </c>
      <c r="D184" s="256">
        <v>2400</v>
      </c>
      <c r="E184" s="256">
        <v>2210</v>
      </c>
      <c r="F184" s="63">
        <f t="shared" si="8"/>
        <v>-7.9000000000000001E-2</v>
      </c>
      <c r="G184" s="230" t="str">
        <f t="shared" si="6"/>
        <v>是</v>
      </c>
      <c r="H184" s="122" t="str">
        <f t="shared" si="7"/>
        <v>项</v>
      </c>
    </row>
    <row r="185" spans="1:8" ht="36" customHeight="1">
      <c r="A185" s="366">
        <v>2013102</v>
      </c>
      <c r="B185" s="368" t="s">
        <v>455</v>
      </c>
      <c r="C185" s="258" t="s">
        <v>174</v>
      </c>
      <c r="D185" s="256">
        <v>115</v>
      </c>
      <c r="E185" s="256">
        <v>95</v>
      </c>
      <c r="F185" s="63">
        <f t="shared" si="8"/>
        <v>-0.17399999999999999</v>
      </c>
      <c r="G185" s="230" t="str">
        <f t="shared" si="6"/>
        <v>是</v>
      </c>
      <c r="H185" s="122" t="str">
        <f t="shared" si="7"/>
        <v>项</v>
      </c>
    </row>
    <row r="186" spans="1:8" ht="36" hidden="1" customHeight="1">
      <c r="A186" s="366">
        <v>2013103</v>
      </c>
      <c r="B186" s="368" t="s">
        <v>456</v>
      </c>
      <c r="C186" s="258" t="s">
        <v>176</v>
      </c>
      <c r="D186" s="256">
        <v>0</v>
      </c>
      <c r="E186" s="256">
        <v>0</v>
      </c>
      <c r="F186" s="63" t="str">
        <f t="shared" si="8"/>
        <v/>
      </c>
      <c r="G186" s="230" t="str">
        <f t="shared" si="6"/>
        <v>否</v>
      </c>
      <c r="H186" s="122" t="str">
        <f t="shared" si="7"/>
        <v>项</v>
      </c>
    </row>
    <row r="187" spans="1:8" ht="36" customHeight="1">
      <c r="A187" s="366">
        <v>2013105</v>
      </c>
      <c r="B187" s="368" t="s">
        <v>457</v>
      </c>
      <c r="C187" s="258" t="s">
        <v>458</v>
      </c>
      <c r="D187" s="256">
        <v>65</v>
      </c>
      <c r="E187" s="256">
        <v>18</v>
      </c>
      <c r="F187" s="63">
        <f t="shared" si="8"/>
        <v>-0.72299999999999998</v>
      </c>
      <c r="G187" s="230" t="str">
        <f t="shared" si="6"/>
        <v>是</v>
      </c>
      <c r="H187" s="122" t="str">
        <f t="shared" si="7"/>
        <v>项</v>
      </c>
    </row>
    <row r="188" spans="1:8" ht="36" hidden="1" customHeight="1">
      <c r="A188" s="366">
        <v>2013150</v>
      </c>
      <c r="B188" s="368" t="s">
        <v>459</v>
      </c>
      <c r="C188" s="258" t="s">
        <v>190</v>
      </c>
      <c r="D188" s="256">
        <v>0</v>
      </c>
      <c r="E188" s="256">
        <v>0</v>
      </c>
      <c r="F188" s="63" t="str">
        <f t="shared" si="8"/>
        <v/>
      </c>
      <c r="G188" s="230" t="str">
        <f t="shared" si="6"/>
        <v>否</v>
      </c>
      <c r="H188" s="122" t="str">
        <f t="shared" si="7"/>
        <v>项</v>
      </c>
    </row>
    <row r="189" spans="1:8" ht="36" customHeight="1">
      <c r="A189" s="366">
        <v>2013199</v>
      </c>
      <c r="B189" s="368" t="s">
        <v>460</v>
      </c>
      <c r="C189" s="258" t="s">
        <v>461</v>
      </c>
      <c r="D189" s="256">
        <v>75</v>
      </c>
      <c r="E189" s="256">
        <v>7</v>
      </c>
      <c r="F189" s="63">
        <f t="shared" si="8"/>
        <v>-0.90700000000000003</v>
      </c>
      <c r="G189" s="230" t="str">
        <f t="shared" si="6"/>
        <v>是</v>
      </c>
      <c r="H189" s="122" t="str">
        <f t="shared" si="7"/>
        <v>项</v>
      </c>
    </row>
    <row r="190" spans="1:8" ht="36" customHeight="1">
      <c r="A190" s="366">
        <v>20132</v>
      </c>
      <c r="B190" s="367" t="s">
        <v>462</v>
      </c>
      <c r="C190" s="254" t="s">
        <v>463</v>
      </c>
      <c r="D190" s="256">
        <v>2000</v>
      </c>
      <c r="E190" s="256">
        <v>1650</v>
      </c>
      <c r="F190" s="63">
        <f t="shared" si="8"/>
        <v>-0.17499999999999999</v>
      </c>
      <c r="G190" s="230" t="str">
        <f t="shared" si="6"/>
        <v>是</v>
      </c>
      <c r="H190" s="122" t="str">
        <f t="shared" si="7"/>
        <v>款</v>
      </c>
    </row>
    <row r="191" spans="1:8" ht="36" customHeight="1">
      <c r="A191" s="366">
        <v>2013201</v>
      </c>
      <c r="B191" s="368" t="s">
        <v>464</v>
      </c>
      <c r="C191" s="258" t="s">
        <v>172</v>
      </c>
      <c r="D191" s="256">
        <v>650</v>
      </c>
      <c r="E191" s="256">
        <v>460</v>
      </c>
      <c r="F191" s="63">
        <f t="shared" si="8"/>
        <v>-0.29199999999999998</v>
      </c>
      <c r="G191" s="230" t="str">
        <f t="shared" si="6"/>
        <v>是</v>
      </c>
      <c r="H191" s="122" t="str">
        <f t="shared" si="7"/>
        <v>项</v>
      </c>
    </row>
    <row r="192" spans="1:8" ht="36" customHeight="1">
      <c r="A192" s="366">
        <v>2013202</v>
      </c>
      <c r="B192" s="368" t="s">
        <v>465</v>
      </c>
      <c r="C192" s="258" t="s">
        <v>174</v>
      </c>
      <c r="D192" s="256">
        <v>150</v>
      </c>
      <c r="E192" s="256">
        <v>0</v>
      </c>
      <c r="F192" s="63">
        <f t="shared" si="8"/>
        <v>-1</v>
      </c>
      <c r="G192" s="230" t="str">
        <f t="shared" si="6"/>
        <v>是</v>
      </c>
      <c r="H192" s="122" t="str">
        <f t="shared" si="7"/>
        <v>项</v>
      </c>
    </row>
    <row r="193" spans="1:8" ht="36" hidden="1" customHeight="1">
      <c r="A193" s="366">
        <v>2013203</v>
      </c>
      <c r="B193" s="368" t="s">
        <v>466</v>
      </c>
      <c r="C193" s="258" t="s">
        <v>176</v>
      </c>
      <c r="D193" s="256">
        <v>0</v>
      </c>
      <c r="E193" s="256">
        <v>0</v>
      </c>
      <c r="F193" s="63" t="str">
        <f t="shared" si="8"/>
        <v/>
      </c>
      <c r="G193" s="230" t="str">
        <f t="shared" si="6"/>
        <v>否</v>
      </c>
      <c r="H193" s="122" t="str">
        <f t="shared" si="7"/>
        <v>项</v>
      </c>
    </row>
    <row r="194" spans="1:8" ht="36" customHeight="1">
      <c r="A194" s="366">
        <v>2013204</v>
      </c>
      <c r="B194" s="368" t="s">
        <v>467</v>
      </c>
      <c r="C194" s="258" t="s">
        <v>468</v>
      </c>
      <c r="D194" s="256">
        <v>0</v>
      </c>
      <c r="E194" s="256">
        <v>10</v>
      </c>
      <c r="F194" s="63" t="str">
        <f t="shared" si="8"/>
        <v/>
      </c>
      <c r="G194" s="230" t="str">
        <f t="shared" si="6"/>
        <v>是</v>
      </c>
      <c r="H194" s="122" t="str">
        <f t="shared" si="7"/>
        <v>项</v>
      </c>
    </row>
    <row r="195" spans="1:8" ht="36" hidden="1" customHeight="1">
      <c r="A195" s="366">
        <v>2013250</v>
      </c>
      <c r="B195" s="368" t="s">
        <v>469</v>
      </c>
      <c r="C195" s="258" t="s">
        <v>190</v>
      </c>
      <c r="D195" s="256">
        <v>0</v>
      </c>
      <c r="E195" s="256">
        <v>0</v>
      </c>
      <c r="F195" s="63" t="str">
        <f t="shared" si="8"/>
        <v/>
      </c>
      <c r="G195" s="230" t="str">
        <f t="shared" si="6"/>
        <v>否</v>
      </c>
      <c r="H195" s="122" t="str">
        <f t="shared" si="7"/>
        <v>项</v>
      </c>
    </row>
    <row r="196" spans="1:8" ht="36" customHeight="1">
      <c r="A196" s="366">
        <v>2013299</v>
      </c>
      <c r="B196" s="368" t="s">
        <v>470</v>
      </c>
      <c r="C196" s="258" t="s">
        <v>471</v>
      </c>
      <c r="D196" s="256">
        <v>1200</v>
      </c>
      <c r="E196" s="256">
        <v>1180</v>
      </c>
      <c r="F196" s="63">
        <f t="shared" si="8"/>
        <v>-1.7000000000000001E-2</v>
      </c>
      <c r="G196" s="230" t="str">
        <f t="shared" ref="G196:G259" si="9">IF(LEN(B196)=3,"是",IF(C196&lt;&gt;"",IF(SUM(D196:E196)&lt;&gt;0,"是","否"),"是"))</f>
        <v>是</v>
      </c>
      <c r="H196" s="122" t="str">
        <f t="shared" ref="H196:H259" si="10">IF(LEN(B196)=3,"类",IF(LEN(B196)=5,"款","项"))</f>
        <v>项</v>
      </c>
    </row>
    <row r="197" spans="1:8" ht="36" customHeight="1">
      <c r="A197" s="366">
        <v>20133</v>
      </c>
      <c r="B197" s="367" t="s">
        <v>472</v>
      </c>
      <c r="C197" s="254" t="s">
        <v>473</v>
      </c>
      <c r="D197" s="256">
        <v>800</v>
      </c>
      <c r="E197" s="256">
        <v>840</v>
      </c>
      <c r="F197" s="63">
        <f t="shared" ref="F197:F260" si="11">IF(D197&gt;0,E197/D197-1,IF(D197&lt;0,-(E197/D197-1),""))</f>
        <v>0.05</v>
      </c>
      <c r="G197" s="230" t="str">
        <f t="shared" si="9"/>
        <v>是</v>
      </c>
      <c r="H197" s="122" t="str">
        <f t="shared" si="10"/>
        <v>款</v>
      </c>
    </row>
    <row r="198" spans="1:8" ht="36" customHeight="1">
      <c r="A198" s="366">
        <v>2013301</v>
      </c>
      <c r="B198" s="368" t="s">
        <v>474</v>
      </c>
      <c r="C198" s="258" t="s">
        <v>172</v>
      </c>
      <c r="D198" s="256">
        <v>550</v>
      </c>
      <c r="E198" s="256">
        <v>570</v>
      </c>
      <c r="F198" s="63">
        <f t="shared" si="11"/>
        <v>3.5999999999999997E-2</v>
      </c>
      <c r="G198" s="230" t="str">
        <f t="shared" si="9"/>
        <v>是</v>
      </c>
      <c r="H198" s="122" t="str">
        <f t="shared" si="10"/>
        <v>项</v>
      </c>
    </row>
    <row r="199" spans="1:8" ht="36" customHeight="1">
      <c r="A199" s="366">
        <v>2013302</v>
      </c>
      <c r="B199" s="368" t="s">
        <v>475</v>
      </c>
      <c r="C199" s="258" t="s">
        <v>174</v>
      </c>
      <c r="D199" s="256">
        <v>15</v>
      </c>
      <c r="E199" s="256">
        <v>20</v>
      </c>
      <c r="F199" s="63">
        <f t="shared" si="11"/>
        <v>0.33300000000000002</v>
      </c>
      <c r="G199" s="230" t="str">
        <f t="shared" si="9"/>
        <v>是</v>
      </c>
      <c r="H199" s="122" t="str">
        <f t="shared" si="10"/>
        <v>项</v>
      </c>
    </row>
    <row r="200" spans="1:8" ht="36" hidden="1" customHeight="1">
      <c r="A200" s="366">
        <v>2013303</v>
      </c>
      <c r="B200" s="368" t="s">
        <v>476</v>
      </c>
      <c r="C200" s="258" t="s">
        <v>176</v>
      </c>
      <c r="D200" s="256">
        <v>0</v>
      </c>
      <c r="E200" s="256">
        <v>0</v>
      </c>
      <c r="F200" s="63" t="str">
        <f t="shared" si="11"/>
        <v/>
      </c>
      <c r="G200" s="230" t="str">
        <f t="shared" si="9"/>
        <v>否</v>
      </c>
      <c r="H200" s="122" t="str">
        <f t="shared" si="10"/>
        <v>项</v>
      </c>
    </row>
    <row r="201" spans="1:8" ht="36" hidden="1" customHeight="1">
      <c r="A201" s="366">
        <v>2013304</v>
      </c>
      <c r="B201" s="368" t="s">
        <v>477</v>
      </c>
      <c r="C201" s="258" t="s">
        <v>478</v>
      </c>
      <c r="D201" s="256">
        <v>0</v>
      </c>
      <c r="E201" s="256">
        <v>0</v>
      </c>
      <c r="F201" s="63" t="str">
        <f t="shared" si="11"/>
        <v/>
      </c>
      <c r="G201" s="230" t="str">
        <f t="shared" si="9"/>
        <v>否</v>
      </c>
      <c r="H201" s="122" t="str">
        <f t="shared" si="10"/>
        <v>项</v>
      </c>
    </row>
    <row r="202" spans="1:8" ht="36" customHeight="1">
      <c r="A202" s="366">
        <v>2013350</v>
      </c>
      <c r="B202" s="368" t="s">
        <v>479</v>
      </c>
      <c r="C202" s="258" t="s">
        <v>190</v>
      </c>
      <c r="D202" s="256">
        <v>20</v>
      </c>
      <c r="E202" s="256">
        <v>20</v>
      </c>
      <c r="F202" s="63">
        <f t="shared" si="11"/>
        <v>0</v>
      </c>
      <c r="G202" s="230" t="str">
        <f t="shared" si="9"/>
        <v>是</v>
      </c>
      <c r="H202" s="122" t="str">
        <f t="shared" si="10"/>
        <v>项</v>
      </c>
    </row>
    <row r="203" spans="1:8" ht="36" customHeight="1">
      <c r="A203" s="366">
        <v>2013399</v>
      </c>
      <c r="B203" s="368" t="s">
        <v>480</v>
      </c>
      <c r="C203" s="258" t="s">
        <v>481</v>
      </c>
      <c r="D203" s="256">
        <v>215</v>
      </c>
      <c r="E203" s="256">
        <v>230</v>
      </c>
      <c r="F203" s="63">
        <f t="shared" si="11"/>
        <v>7.0000000000000007E-2</v>
      </c>
      <c r="G203" s="230" t="str">
        <f t="shared" si="9"/>
        <v>是</v>
      </c>
      <c r="H203" s="122" t="str">
        <f t="shared" si="10"/>
        <v>项</v>
      </c>
    </row>
    <row r="204" spans="1:8" ht="36" customHeight="1">
      <c r="A204" s="366">
        <v>20134</v>
      </c>
      <c r="B204" s="367" t="s">
        <v>482</v>
      </c>
      <c r="C204" s="254" t="s">
        <v>483</v>
      </c>
      <c r="D204" s="256">
        <v>980</v>
      </c>
      <c r="E204" s="256">
        <v>608</v>
      </c>
      <c r="F204" s="63">
        <f t="shared" si="11"/>
        <v>-0.38</v>
      </c>
      <c r="G204" s="230" t="str">
        <f t="shared" si="9"/>
        <v>是</v>
      </c>
      <c r="H204" s="122" t="str">
        <f t="shared" si="10"/>
        <v>款</v>
      </c>
    </row>
    <row r="205" spans="1:8" ht="36" customHeight="1">
      <c r="A205" s="366">
        <v>2013401</v>
      </c>
      <c r="B205" s="368" t="s">
        <v>484</v>
      </c>
      <c r="C205" s="258" t="s">
        <v>172</v>
      </c>
      <c r="D205" s="256">
        <v>470</v>
      </c>
      <c r="E205" s="256">
        <v>440</v>
      </c>
      <c r="F205" s="63">
        <f t="shared" si="11"/>
        <v>-6.4000000000000001E-2</v>
      </c>
      <c r="G205" s="230" t="str">
        <f t="shared" si="9"/>
        <v>是</v>
      </c>
      <c r="H205" s="122" t="str">
        <f t="shared" si="10"/>
        <v>项</v>
      </c>
    </row>
    <row r="206" spans="1:8" ht="36" customHeight="1">
      <c r="A206" s="366">
        <v>2013402</v>
      </c>
      <c r="B206" s="368" t="s">
        <v>485</v>
      </c>
      <c r="C206" s="258" t="s">
        <v>174</v>
      </c>
      <c r="D206" s="256">
        <v>16</v>
      </c>
      <c r="E206" s="256">
        <v>0</v>
      </c>
      <c r="F206" s="63">
        <f t="shared" si="11"/>
        <v>-1</v>
      </c>
      <c r="G206" s="230" t="str">
        <f t="shared" si="9"/>
        <v>是</v>
      </c>
      <c r="H206" s="122" t="str">
        <f t="shared" si="10"/>
        <v>项</v>
      </c>
    </row>
    <row r="207" spans="1:8" ht="36" hidden="1" customHeight="1">
      <c r="A207" s="366">
        <v>2013403</v>
      </c>
      <c r="B207" s="368" t="s">
        <v>486</v>
      </c>
      <c r="C207" s="258" t="s">
        <v>176</v>
      </c>
      <c r="D207" s="256">
        <v>0</v>
      </c>
      <c r="E207" s="256">
        <v>0</v>
      </c>
      <c r="F207" s="63" t="str">
        <f t="shared" si="11"/>
        <v/>
      </c>
      <c r="G207" s="230" t="str">
        <f t="shared" si="9"/>
        <v>否</v>
      </c>
      <c r="H207" s="122" t="str">
        <f t="shared" si="10"/>
        <v>项</v>
      </c>
    </row>
    <row r="208" spans="1:8" ht="36" customHeight="1">
      <c r="A208" s="366">
        <v>2013404</v>
      </c>
      <c r="B208" s="368" t="s">
        <v>487</v>
      </c>
      <c r="C208" s="258" t="s">
        <v>488</v>
      </c>
      <c r="D208" s="256">
        <v>430</v>
      </c>
      <c r="E208" s="256">
        <v>155</v>
      </c>
      <c r="F208" s="63">
        <f t="shared" si="11"/>
        <v>-0.64</v>
      </c>
      <c r="G208" s="230" t="str">
        <f t="shared" si="9"/>
        <v>是</v>
      </c>
      <c r="H208" s="122" t="str">
        <f t="shared" si="10"/>
        <v>项</v>
      </c>
    </row>
    <row r="209" spans="1:8" ht="36" customHeight="1">
      <c r="A209" s="366">
        <v>2013405</v>
      </c>
      <c r="B209" s="368" t="s">
        <v>489</v>
      </c>
      <c r="C209" s="258" t="s">
        <v>490</v>
      </c>
      <c r="D209" s="256">
        <v>4</v>
      </c>
      <c r="E209" s="256">
        <v>2</v>
      </c>
      <c r="F209" s="63">
        <f t="shared" si="11"/>
        <v>-0.5</v>
      </c>
      <c r="G209" s="230" t="str">
        <f t="shared" si="9"/>
        <v>是</v>
      </c>
      <c r="H209" s="122" t="str">
        <f t="shared" si="10"/>
        <v>项</v>
      </c>
    </row>
    <row r="210" spans="1:8" ht="36" hidden="1" customHeight="1">
      <c r="A210" s="366">
        <v>2013450</v>
      </c>
      <c r="B210" s="368" t="s">
        <v>491</v>
      </c>
      <c r="C210" s="258" t="s">
        <v>190</v>
      </c>
      <c r="D210" s="256">
        <v>0</v>
      </c>
      <c r="E210" s="256">
        <v>0</v>
      </c>
      <c r="F210" s="63" t="str">
        <f t="shared" si="11"/>
        <v/>
      </c>
      <c r="G210" s="230" t="str">
        <f t="shared" si="9"/>
        <v>否</v>
      </c>
      <c r="H210" s="122" t="str">
        <f t="shared" si="10"/>
        <v>项</v>
      </c>
    </row>
    <row r="211" spans="1:8" ht="36" customHeight="1">
      <c r="A211" s="366">
        <v>2013499</v>
      </c>
      <c r="B211" s="368" t="s">
        <v>492</v>
      </c>
      <c r="C211" s="258" t="s">
        <v>493</v>
      </c>
      <c r="D211" s="256">
        <v>60</v>
      </c>
      <c r="E211" s="256">
        <v>11</v>
      </c>
      <c r="F211" s="63">
        <f t="shared" si="11"/>
        <v>-0.81699999999999995</v>
      </c>
      <c r="G211" s="230" t="str">
        <f t="shared" si="9"/>
        <v>是</v>
      </c>
      <c r="H211" s="122" t="str">
        <f t="shared" si="10"/>
        <v>项</v>
      </c>
    </row>
    <row r="212" spans="1:8" ht="36" hidden="1" customHeight="1">
      <c r="A212" s="366">
        <v>20135</v>
      </c>
      <c r="B212" s="367" t="s">
        <v>494</v>
      </c>
      <c r="C212" s="254" t="s">
        <v>495</v>
      </c>
      <c r="D212" s="256">
        <v>0</v>
      </c>
      <c r="E212" s="256">
        <v>0</v>
      </c>
      <c r="F212" s="63" t="str">
        <f t="shared" si="11"/>
        <v/>
      </c>
      <c r="G212" s="230" t="str">
        <f t="shared" si="9"/>
        <v>否</v>
      </c>
      <c r="H212" s="122" t="str">
        <f t="shared" si="10"/>
        <v>款</v>
      </c>
    </row>
    <row r="213" spans="1:8" ht="36" hidden="1" customHeight="1">
      <c r="A213" s="366">
        <v>2013501</v>
      </c>
      <c r="B213" s="368" t="s">
        <v>496</v>
      </c>
      <c r="C213" s="258" t="s">
        <v>172</v>
      </c>
      <c r="D213" s="256">
        <v>0</v>
      </c>
      <c r="E213" s="256">
        <v>0</v>
      </c>
      <c r="F213" s="63" t="str">
        <f t="shared" si="11"/>
        <v/>
      </c>
      <c r="G213" s="230" t="str">
        <f t="shared" si="9"/>
        <v>否</v>
      </c>
      <c r="H213" s="122" t="str">
        <f t="shared" si="10"/>
        <v>项</v>
      </c>
    </row>
    <row r="214" spans="1:8" ht="36" hidden="1" customHeight="1">
      <c r="A214" s="366">
        <v>2013502</v>
      </c>
      <c r="B214" s="368" t="s">
        <v>497</v>
      </c>
      <c r="C214" s="258" t="s">
        <v>174</v>
      </c>
      <c r="D214" s="256">
        <v>0</v>
      </c>
      <c r="E214" s="256">
        <v>0</v>
      </c>
      <c r="F214" s="63" t="str">
        <f t="shared" si="11"/>
        <v/>
      </c>
      <c r="G214" s="230" t="str">
        <f t="shared" si="9"/>
        <v>否</v>
      </c>
      <c r="H214" s="122" t="str">
        <f t="shared" si="10"/>
        <v>项</v>
      </c>
    </row>
    <row r="215" spans="1:8" ht="36" hidden="1" customHeight="1">
      <c r="A215" s="366">
        <v>2013503</v>
      </c>
      <c r="B215" s="368" t="s">
        <v>498</v>
      </c>
      <c r="C215" s="258" t="s">
        <v>176</v>
      </c>
      <c r="D215" s="256">
        <v>0</v>
      </c>
      <c r="E215" s="256">
        <v>0</v>
      </c>
      <c r="F215" s="63" t="str">
        <f t="shared" si="11"/>
        <v/>
      </c>
      <c r="G215" s="230" t="str">
        <f t="shared" si="9"/>
        <v>否</v>
      </c>
      <c r="H215" s="122" t="str">
        <f t="shared" si="10"/>
        <v>项</v>
      </c>
    </row>
    <row r="216" spans="1:8" ht="36" hidden="1" customHeight="1">
      <c r="A216" s="366">
        <v>2013550</v>
      </c>
      <c r="B216" s="368" t="s">
        <v>499</v>
      </c>
      <c r="C216" s="258" t="s">
        <v>190</v>
      </c>
      <c r="D216" s="256">
        <v>0</v>
      </c>
      <c r="E216" s="256">
        <v>0</v>
      </c>
      <c r="F216" s="63" t="str">
        <f t="shared" si="11"/>
        <v/>
      </c>
      <c r="G216" s="230" t="str">
        <f t="shared" si="9"/>
        <v>否</v>
      </c>
      <c r="H216" s="122" t="str">
        <f t="shared" si="10"/>
        <v>项</v>
      </c>
    </row>
    <row r="217" spans="1:8" ht="36" hidden="1" customHeight="1">
      <c r="A217" s="366">
        <v>2013599</v>
      </c>
      <c r="B217" s="368" t="s">
        <v>500</v>
      </c>
      <c r="C217" s="258" t="s">
        <v>501</v>
      </c>
      <c r="D217" s="256">
        <v>0</v>
      </c>
      <c r="E217" s="256">
        <v>0</v>
      </c>
      <c r="F217" s="63" t="str">
        <f t="shared" si="11"/>
        <v/>
      </c>
      <c r="G217" s="230" t="str">
        <f t="shared" si="9"/>
        <v>否</v>
      </c>
      <c r="H217" s="122" t="str">
        <f t="shared" si="10"/>
        <v>项</v>
      </c>
    </row>
    <row r="218" spans="1:8" ht="36" customHeight="1">
      <c r="A218" s="366">
        <v>20136</v>
      </c>
      <c r="B218" s="367" t="s">
        <v>502</v>
      </c>
      <c r="C218" s="254" t="s">
        <v>503</v>
      </c>
      <c r="D218" s="256">
        <v>430</v>
      </c>
      <c r="E218" s="256">
        <v>13</v>
      </c>
      <c r="F218" s="63">
        <f t="shared" si="11"/>
        <v>-0.97</v>
      </c>
      <c r="G218" s="230" t="str">
        <f t="shared" si="9"/>
        <v>是</v>
      </c>
      <c r="H218" s="122" t="str">
        <f t="shared" si="10"/>
        <v>款</v>
      </c>
    </row>
    <row r="219" spans="1:8" ht="36" hidden="1" customHeight="1">
      <c r="A219" s="366">
        <v>2013601</v>
      </c>
      <c r="B219" s="368" t="s">
        <v>504</v>
      </c>
      <c r="C219" s="258" t="s">
        <v>172</v>
      </c>
      <c r="D219" s="256">
        <v>0</v>
      </c>
      <c r="E219" s="256">
        <v>0</v>
      </c>
      <c r="F219" s="63" t="str">
        <f t="shared" si="11"/>
        <v/>
      </c>
      <c r="G219" s="230" t="str">
        <f t="shared" si="9"/>
        <v>否</v>
      </c>
      <c r="H219" s="122" t="str">
        <f t="shared" si="10"/>
        <v>项</v>
      </c>
    </row>
    <row r="220" spans="1:8" ht="36" hidden="1" customHeight="1">
      <c r="A220" s="366">
        <v>2013602</v>
      </c>
      <c r="B220" s="368" t="s">
        <v>505</v>
      </c>
      <c r="C220" s="258" t="s">
        <v>174</v>
      </c>
      <c r="D220" s="256">
        <v>0</v>
      </c>
      <c r="E220" s="256">
        <v>0</v>
      </c>
      <c r="F220" s="63" t="str">
        <f t="shared" si="11"/>
        <v/>
      </c>
      <c r="G220" s="230" t="str">
        <f t="shared" si="9"/>
        <v>否</v>
      </c>
      <c r="H220" s="122" t="str">
        <f t="shared" si="10"/>
        <v>项</v>
      </c>
    </row>
    <row r="221" spans="1:8" ht="36" hidden="1" customHeight="1">
      <c r="A221" s="366">
        <v>2013603</v>
      </c>
      <c r="B221" s="368" t="s">
        <v>506</v>
      </c>
      <c r="C221" s="258" t="s">
        <v>176</v>
      </c>
      <c r="D221" s="256">
        <v>0</v>
      </c>
      <c r="E221" s="256">
        <v>0</v>
      </c>
      <c r="F221" s="63" t="str">
        <f t="shared" si="11"/>
        <v/>
      </c>
      <c r="G221" s="230" t="str">
        <f t="shared" si="9"/>
        <v>否</v>
      </c>
      <c r="H221" s="122" t="str">
        <f t="shared" si="10"/>
        <v>项</v>
      </c>
    </row>
    <row r="222" spans="1:8" ht="36" hidden="1" customHeight="1">
      <c r="A222" s="366">
        <v>2013650</v>
      </c>
      <c r="B222" s="368" t="s">
        <v>507</v>
      </c>
      <c r="C222" s="258" t="s">
        <v>190</v>
      </c>
      <c r="D222" s="256">
        <v>0</v>
      </c>
      <c r="E222" s="256">
        <v>0</v>
      </c>
      <c r="F222" s="63" t="str">
        <f t="shared" si="11"/>
        <v/>
      </c>
      <c r="G222" s="230" t="str">
        <f t="shared" si="9"/>
        <v>否</v>
      </c>
      <c r="H222" s="122" t="str">
        <f t="shared" si="10"/>
        <v>项</v>
      </c>
    </row>
    <row r="223" spans="1:8" ht="36" customHeight="1">
      <c r="A223" s="366">
        <v>2013699</v>
      </c>
      <c r="B223" s="368" t="s">
        <v>508</v>
      </c>
      <c r="C223" s="258" t="s">
        <v>509</v>
      </c>
      <c r="D223" s="256">
        <v>430</v>
      </c>
      <c r="E223" s="256">
        <v>13</v>
      </c>
      <c r="F223" s="63">
        <f t="shared" si="11"/>
        <v>-0.97</v>
      </c>
      <c r="G223" s="230" t="str">
        <f t="shared" si="9"/>
        <v>是</v>
      </c>
      <c r="H223" s="122" t="str">
        <f t="shared" si="10"/>
        <v>项</v>
      </c>
    </row>
    <row r="224" spans="1:8" ht="36" hidden="1" customHeight="1">
      <c r="A224" s="366">
        <v>20137</v>
      </c>
      <c r="B224" s="367" t="s">
        <v>510</v>
      </c>
      <c r="C224" s="254" t="s">
        <v>511</v>
      </c>
      <c r="D224" s="256">
        <v>0</v>
      </c>
      <c r="E224" s="256">
        <v>0</v>
      </c>
      <c r="F224" s="63" t="str">
        <f t="shared" si="11"/>
        <v/>
      </c>
      <c r="G224" s="230" t="str">
        <f t="shared" si="9"/>
        <v>否</v>
      </c>
      <c r="H224" s="122" t="str">
        <f t="shared" si="10"/>
        <v>款</v>
      </c>
    </row>
    <row r="225" spans="1:8" ht="36" hidden="1" customHeight="1">
      <c r="A225" s="366">
        <v>2013701</v>
      </c>
      <c r="B225" s="368" t="s">
        <v>512</v>
      </c>
      <c r="C225" s="258" t="s">
        <v>172</v>
      </c>
      <c r="D225" s="256">
        <v>0</v>
      </c>
      <c r="E225" s="256">
        <v>0</v>
      </c>
      <c r="F225" s="63" t="str">
        <f t="shared" si="11"/>
        <v/>
      </c>
      <c r="G225" s="230" t="str">
        <f t="shared" si="9"/>
        <v>否</v>
      </c>
      <c r="H225" s="122" t="str">
        <f t="shared" si="10"/>
        <v>项</v>
      </c>
    </row>
    <row r="226" spans="1:8" ht="36" hidden="1" customHeight="1">
      <c r="A226" s="366">
        <v>2013702</v>
      </c>
      <c r="B226" s="368" t="s">
        <v>513</v>
      </c>
      <c r="C226" s="258" t="s">
        <v>174</v>
      </c>
      <c r="D226" s="256">
        <v>0</v>
      </c>
      <c r="E226" s="256">
        <v>0</v>
      </c>
      <c r="F226" s="63" t="str">
        <f t="shared" si="11"/>
        <v/>
      </c>
      <c r="G226" s="230" t="str">
        <f t="shared" si="9"/>
        <v>否</v>
      </c>
      <c r="H226" s="122" t="str">
        <f t="shared" si="10"/>
        <v>项</v>
      </c>
    </row>
    <row r="227" spans="1:8" ht="36" hidden="1" customHeight="1">
      <c r="A227" s="366">
        <v>2013703</v>
      </c>
      <c r="B227" s="368" t="s">
        <v>514</v>
      </c>
      <c r="C227" s="258" t="s">
        <v>176</v>
      </c>
      <c r="D227" s="256">
        <v>0</v>
      </c>
      <c r="E227" s="256">
        <v>0</v>
      </c>
      <c r="F227" s="63" t="str">
        <f t="shared" si="11"/>
        <v/>
      </c>
      <c r="G227" s="230" t="str">
        <f t="shared" si="9"/>
        <v>否</v>
      </c>
      <c r="H227" s="122" t="str">
        <f t="shared" si="10"/>
        <v>项</v>
      </c>
    </row>
    <row r="228" spans="1:8" ht="36" hidden="1" customHeight="1">
      <c r="A228" s="366">
        <v>2013704</v>
      </c>
      <c r="B228" s="368" t="s">
        <v>515</v>
      </c>
      <c r="C228" s="258" t="s">
        <v>516</v>
      </c>
      <c r="D228" s="256">
        <v>0</v>
      </c>
      <c r="E228" s="256">
        <v>0</v>
      </c>
      <c r="F228" s="63" t="str">
        <f t="shared" si="11"/>
        <v/>
      </c>
      <c r="G228" s="230" t="str">
        <f t="shared" si="9"/>
        <v>否</v>
      </c>
      <c r="H228" s="122" t="str">
        <f t="shared" si="10"/>
        <v>项</v>
      </c>
    </row>
    <row r="229" spans="1:8" ht="36" hidden="1" customHeight="1">
      <c r="A229" s="366">
        <v>2013750</v>
      </c>
      <c r="B229" s="368" t="s">
        <v>517</v>
      </c>
      <c r="C229" s="258" t="s">
        <v>190</v>
      </c>
      <c r="D229" s="256">
        <v>0</v>
      </c>
      <c r="E229" s="256">
        <v>0</v>
      </c>
      <c r="F229" s="63" t="str">
        <f t="shared" si="11"/>
        <v/>
      </c>
      <c r="G229" s="230" t="str">
        <f t="shared" si="9"/>
        <v>否</v>
      </c>
      <c r="H229" s="122" t="str">
        <f t="shared" si="10"/>
        <v>项</v>
      </c>
    </row>
    <row r="230" spans="1:8" ht="36" hidden="1" customHeight="1">
      <c r="A230" s="366">
        <v>2013799</v>
      </c>
      <c r="B230" s="368" t="s">
        <v>518</v>
      </c>
      <c r="C230" s="258" t="s">
        <v>519</v>
      </c>
      <c r="D230" s="256">
        <v>0</v>
      </c>
      <c r="E230" s="256">
        <v>0</v>
      </c>
      <c r="F230" s="63" t="str">
        <f t="shared" si="11"/>
        <v/>
      </c>
      <c r="G230" s="230" t="str">
        <f t="shared" si="9"/>
        <v>否</v>
      </c>
      <c r="H230" s="122" t="str">
        <f t="shared" si="10"/>
        <v>项</v>
      </c>
    </row>
    <row r="231" spans="1:8" ht="36" customHeight="1">
      <c r="A231" s="366">
        <v>20138</v>
      </c>
      <c r="B231" s="367" t="s">
        <v>520</v>
      </c>
      <c r="C231" s="254" t="s">
        <v>521</v>
      </c>
      <c r="D231" s="256">
        <v>3813</v>
      </c>
      <c r="E231" s="256">
        <v>3260</v>
      </c>
      <c r="F231" s="63">
        <f t="shared" si="11"/>
        <v>-0.14499999999999999</v>
      </c>
      <c r="G231" s="230" t="str">
        <f t="shared" si="9"/>
        <v>是</v>
      </c>
      <c r="H231" s="122" t="str">
        <f t="shared" si="10"/>
        <v>款</v>
      </c>
    </row>
    <row r="232" spans="1:8" ht="36" customHeight="1">
      <c r="A232" s="366">
        <v>2013801</v>
      </c>
      <c r="B232" s="368" t="s">
        <v>522</v>
      </c>
      <c r="C232" s="258" t="s">
        <v>172</v>
      </c>
      <c r="D232" s="256">
        <v>3636</v>
      </c>
      <c r="E232" s="256">
        <v>3074</v>
      </c>
      <c r="F232" s="63">
        <f t="shared" si="11"/>
        <v>-0.155</v>
      </c>
      <c r="G232" s="230" t="str">
        <f t="shared" si="9"/>
        <v>是</v>
      </c>
      <c r="H232" s="122" t="str">
        <f t="shared" si="10"/>
        <v>项</v>
      </c>
    </row>
    <row r="233" spans="1:8" ht="36" customHeight="1">
      <c r="A233" s="366">
        <v>2013802</v>
      </c>
      <c r="B233" s="368" t="s">
        <v>523</v>
      </c>
      <c r="C233" s="258" t="s">
        <v>174</v>
      </c>
      <c r="D233" s="256">
        <v>2</v>
      </c>
      <c r="E233" s="256">
        <v>0</v>
      </c>
      <c r="F233" s="63">
        <f t="shared" si="11"/>
        <v>-1</v>
      </c>
      <c r="G233" s="230" t="str">
        <f t="shared" si="9"/>
        <v>是</v>
      </c>
      <c r="H233" s="122" t="str">
        <f t="shared" si="10"/>
        <v>项</v>
      </c>
    </row>
    <row r="234" spans="1:8" ht="36" hidden="1" customHeight="1">
      <c r="A234" s="366">
        <v>2013803</v>
      </c>
      <c r="B234" s="368" t="s">
        <v>524</v>
      </c>
      <c r="C234" s="258" t="s">
        <v>176</v>
      </c>
      <c r="D234" s="256">
        <v>0</v>
      </c>
      <c r="E234" s="256">
        <v>0</v>
      </c>
      <c r="F234" s="63" t="str">
        <f t="shared" si="11"/>
        <v/>
      </c>
      <c r="G234" s="230" t="str">
        <f t="shared" si="9"/>
        <v>否</v>
      </c>
      <c r="H234" s="122" t="str">
        <f t="shared" si="10"/>
        <v>项</v>
      </c>
    </row>
    <row r="235" spans="1:8" ht="36" customHeight="1">
      <c r="A235" s="366">
        <v>2013804</v>
      </c>
      <c r="B235" s="368" t="s">
        <v>525</v>
      </c>
      <c r="C235" s="258" t="s">
        <v>526</v>
      </c>
      <c r="D235" s="256">
        <v>20</v>
      </c>
      <c r="E235" s="256">
        <v>18</v>
      </c>
      <c r="F235" s="63">
        <f t="shared" si="11"/>
        <v>-0.1</v>
      </c>
      <c r="G235" s="230" t="str">
        <f t="shared" si="9"/>
        <v>是</v>
      </c>
      <c r="H235" s="122" t="str">
        <f t="shared" si="10"/>
        <v>项</v>
      </c>
    </row>
    <row r="236" spans="1:8" ht="36" hidden="1" customHeight="1">
      <c r="A236" s="366">
        <v>2013805</v>
      </c>
      <c r="B236" s="368" t="s">
        <v>527</v>
      </c>
      <c r="C236" s="258" t="s">
        <v>528</v>
      </c>
      <c r="D236" s="256">
        <v>0</v>
      </c>
      <c r="E236" s="256">
        <v>0</v>
      </c>
      <c r="F236" s="63" t="str">
        <f t="shared" si="11"/>
        <v/>
      </c>
      <c r="G236" s="230" t="str">
        <f t="shared" si="9"/>
        <v>否</v>
      </c>
      <c r="H236" s="122" t="str">
        <f t="shared" si="10"/>
        <v>项</v>
      </c>
    </row>
    <row r="237" spans="1:8" ht="36" hidden="1" customHeight="1">
      <c r="A237" s="366">
        <v>2013808</v>
      </c>
      <c r="B237" s="368" t="s">
        <v>529</v>
      </c>
      <c r="C237" s="258" t="s">
        <v>273</v>
      </c>
      <c r="D237" s="256">
        <v>0</v>
      </c>
      <c r="E237" s="256">
        <v>0</v>
      </c>
      <c r="F237" s="63" t="str">
        <f t="shared" si="11"/>
        <v/>
      </c>
      <c r="G237" s="230" t="str">
        <f t="shared" si="9"/>
        <v>否</v>
      </c>
      <c r="H237" s="122" t="str">
        <f t="shared" si="10"/>
        <v>项</v>
      </c>
    </row>
    <row r="238" spans="1:8" ht="36" hidden="1" customHeight="1">
      <c r="A238" s="366">
        <v>2013810</v>
      </c>
      <c r="B238" s="368" t="s">
        <v>530</v>
      </c>
      <c r="C238" s="258" t="s">
        <v>531</v>
      </c>
      <c r="D238" s="256">
        <v>0</v>
      </c>
      <c r="E238" s="256">
        <v>0</v>
      </c>
      <c r="F238" s="63" t="str">
        <f t="shared" si="11"/>
        <v/>
      </c>
      <c r="G238" s="230" t="str">
        <f t="shared" si="9"/>
        <v>否</v>
      </c>
      <c r="H238" s="122" t="str">
        <f t="shared" si="10"/>
        <v>项</v>
      </c>
    </row>
    <row r="239" spans="1:8" ht="36" hidden="1" customHeight="1">
      <c r="A239" s="366">
        <v>2013812</v>
      </c>
      <c r="B239" s="368" t="s">
        <v>532</v>
      </c>
      <c r="C239" s="258" t="s">
        <v>533</v>
      </c>
      <c r="D239" s="256">
        <v>0</v>
      </c>
      <c r="E239" s="256">
        <v>0</v>
      </c>
      <c r="F239" s="63" t="str">
        <f t="shared" si="11"/>
        <v/>
      </c>
      <c r="G239" s="230" t="str">
        <f t="shared" si="9"/>
        <v>否</v>
      </c>
      <c r="H239" s="122" t="str">
        <f t="shared" si="10"/>
        <v>项</v>
      </c>
    </row>
    <row r="240" spans="1:8" ht="36" hidden="1" customHeight="1">
      <c r="A240" s="366">
        <v>2013813</v>
      </c>
      <c r="B240" s="368" t="s">
        <v>534</v>
      </c>
      <c r="C240" s="258" t="s">
        <v>535</v>
      </c>
      <c r="D240" s="256">
        <v>0</v>
      </c>
      <c r="E240" s="256">
        <v>0</v>
      </c>
      <c r="F240" s="63" t="str">
        <f t="shared" si="11"/>
        <v/>
      </c>
      <c r="G240" s="230" t="str">
        <f t="shared" si="9"/>
        <v>否</v>
      </c>
      <c r="H240" s="122" t="str">
        <f t="shared" si="10"/>
        <v>项</v>
      </c>
    </row>
    <row r="241" spans="1:8" ht="36" hidden="1" customHeight="1">
      <c r="A241" s="366">
        <v>2013814</v>
      </c>
      <c r="B241" s="368" t="s">
        <v>536</v>
      </c>
      <c r="C241" s="258" t="s">
        <v>537</v>
      </c>
      <c r="D241" s="256">
        <v>0</v>
      </c>
      <c r="E241" s="256">
        <v>0</v>
      </c>
      <c r="F241" s="63" t="str">
        <f t="shared" si="11"/>
        <v/>
      </c>
      <c r="G241" s="230" t="str">
        <f t="shared" si="9"/>
        <v>否</v>
      </c>
      <c r="H241" s="122" t="str">
        <f t="shared" si="10"/>
        <v>项</v>
      </c>
    </row>
    <row r="242" spans="1:8" ht="36" hidden="1" customHeight="1">
      <c r="A242" s="366">
        <v>2013815</v>
      </c>
      <c r="B242" s="368" t="s">
        <v>538</v>
      </c>
      <c r="C242" s="258" t="s">
        <v>539</v>
      </c>
      <c r="D242" s="256">
        <v>0</v>
      </c>
      <c r="E242" s="256">
        <v>0</v>
      </c>
      <c r="F242" s="63" t="str">
        <f t="shared" si="11"/>
        <v/>
      </c>
      <c r="G242" s="230" t="str">
        <f t="shared" si="9"/>
        <v>否</v>
      </c>
      <c r="H242" s="122" t="str">
        <f t="shared" si="10"/>
        <v>项</v>
      </c>
    </row>
    <row r="243" spans="1:8" ht="36" customHeight="1">
      <c r="A243" s="366">
        <v>2013816</v>
      </c>
      <c r="B243" s="368" t="s">
        <v>540</v>
      </c>
      <c r="C243" s="258" t="s">
        <v>541</v>
      </c>
      <c r="D243" s="256">
        <v>20</v>
      </c>
      <c r="E243" s="256">
        <v>20</v>
      </c>
      <c r="F243" s="63">
        <f t="shared" si="11"/>
        <v>0</v>
      </c>
      <c r="G243" s="230" t="str">
        <f t="shared" si="9"/>
        <v>是</v>
      </c>
      <c r="H243" s="122" t="str">
        <f t="shared" si="10"/>
        <v>项</v>
      </c>
    </row>
    <row r="244" spans="1:8" ht="36" customHeight="1">
      <c r="A244" s="366">
        <v>2013850</v>
      </c>
      <c r="B244" s="368" t="s">
        <v>542</v>
      </c>
      <c r="C244" s="258" t="s">
        <v>190</v>
      </c>
      <c r="D244" s="256">
        <v>80</v>
      </c>
      <c r="E244" s="256">
        <v>80</v>
      </c>
      <c r="F244" s="63">
        <f t="shared" si="11"/>
        <v>0</v>
      </c>
      <c r="G244" s="230" t="str">
        <f t="shared" si="9"/>
        <v>是</v>
      </c>
      <c r="H244" s="122" t="str">
        <f t="shared" si="10"/>
        <v>项</v>
      </c>
    </row>
    <row r="245" spans="1:8" ht="36" customHeight="1">
      <c r="A245" s="366">
        <v>2013899</v>
      </c>
      <c r="B245" s="368" t="s">
        <v>543</v>
      </c>
      <c r="C245" s="258" t="s">
        <v>544</v>
      </c>
      <c r="D245" s="256">
        <v>55</v>
      </c>
      <c r="E245" s="256">
        <v>68</v>
      </c>
      <c r="F245" s="63">
        <f t="shared" si="11"/>
        <v>0.23599999999999999</v>
      </c>
      <c r="G245" s="230" t="str">
        <f t="shared" si="9"/>
        <v>是</v>
      </c>
      <c r="H245" s="122" t="str">
        <f t="shared" si="10"/>
        <v>项</v>
      </c>
    </row>
    <row r="246" spans="1:8" ht="36" customHeight="1">
      <c r="A246" s="366">
        <v>20199</v>
      </c>
      <c r="B246" s="367" t="s">
        <v>545</v>
      </c>
      <c r="C246" s="254" t="s">
        <v>546</v>
      </c>
      <c r="D246" s="256">
        <v>10</v>
      </c>
      <c r="E246" s="256">
        <v>0</v>
      </c>
      <c r="F246" s="63">
        <f t="shared" si="11"/>
        <v>-1</v>
      </c>
      <c r="G246" s="230" t="str">
        <f t="shared" si="9"/>
        <v>是</v>
      </c>
      <c r="H246" s="122" t="str">
        <f t="shared" si="10"/>
        <v>款</v>
      </c>
    </row>
    <row r="247" spans="1:8" ht="36" hidden="1" customHeight="1">
      <c r="A247" s="366">
        <v>2019901</v>
      </c>
      <c r="B247" s="368" t="s">
        <v>547</v>
      </c>
      <c r="C247" s="258" t="s">
        <v>548</v>
      </c>
      <c r="D247" s="256">
        <v>0</v>
      </c>
      <c r="E247" s="256">
        <v>0</v>
      </c>
      <c r="F247" s="63" t="str">
        <f t="shared" si="11"/>
        <v/>
      </c>
      <c r="G247" s="230" t="str">
        <f t="shared" si="9"/>
        <v>否</v>
      </c>
      <c r="H247" s="122" t="str">
        <f t="shared" si="10"/>
        <v>项</v>
      </c>
    </row>
    <row r="248" spans="1:8" ht="36" customHeight="1">
      <c r="A248" s="366">
        <v>2019999</v>
      </c>
      <c r="B248" s="368" t="s">
        <v>549</v>
      </c>
      <c r="C248" s="258" t="s">
        <v>550</v>
      </c>
      <c r="D248" s="256">
        <v>10</v>
      </c>
      <c r="E248" s="256">
        <v>0</v>
      </c>
      <c r="F248" s="63">
        <f t="shared" si="11"/>
        <v>-1</v>
      </c>
      <c r="G248" s="230" t="str">
        <f t="shared" si="9"/>
        <v>是</v>
      </c>
      <c r="H248" s="122" t="str">
        <f t="shared" si="10"/>
        <v>项</v>
      </c>
    </row>
    <row r="249" spans="1:8" ht="36" hidden="1" customHeight="1">
      <c r="A249" s="370" t="s">
        <v>551</v>
      </c>
      <c r="B249" s="372" t="s">
        <v>551</v>
      </c>
      <c r="C249" s="373" t="s">
        <v>552</v>
      </c>
      <c r="D249" s="256"/>
      <c r="E249" s="256"/>
      <c r="F249" s="63" t="str">
        <f t="shared" si="11"/>
        <v/>
      </c>
      <c r="G249" s="230" t="str">
        <f t="shared" si="9"/>
        <v>否</v>
      </c>
      <c r="H249" s="122" t="str">
        <f t="shared" si="10"/>
        <v>项</v>
      </c>
    </row>
    <row r="250" spans="1:8" ht="36" customHeight="1">
      <c r="A250" s="366">
        <v>202</v>
      </c>
      <c r="B250" s="367" t="s">
        <v>106</v>
      </c>
      <c r="C250" s="254" t="s">
        <v>107</v>
      </c>
      <c r="D250" s="256">
        <v>0</v>
      </c>
      <c r="E250" s="256">
        <v>0</v>
      </c>
      <c r="F250" s="63" t="str">
        <f t="shared" si="11"/>
        <v/>
      </c>
      <c r="G250" s="230" t="str">
        <f t="shared" si="9"/>
        <v>是</v>
      </c>
      <c r="H250" s="122" t="str">
        <f t="shared" si="10"/>
        <v>类</v>
      </c>
    </row>
    <row r="251" spans="1:8" ht="36" hidden="1" customHeight="1">
      <c r="A251" s="366">
        <v>20205</v>
      </c>
      <c r="B251" s="367" t="s">
        <v>553</v>
      </c>
      <c r="C251" s="254" t="s">
        <v>554</v>
      </c>
      <c r="D251" s="256">
        <v>0</v>
      </c>
      <c r="E251" s="256">
        <v>0</v>
      </c>
      <c r="F251" s="63" t="str">
        <f t="shared" si="11"/>
        <v/>
      </c>
      <c r="G251" s="230" t="str">
        <f t="shared" si="9"/>
        <v>否</v>
      </c>
      <c r="H251" s="122" t="str">
        <f t="shared" si="10"/>
        <v>款</v>
      </c>
    </row>
    <row r="252" spans="1:8" ht="36" hidden="1" customHeight="1">
      <c r="A252" s="366">
        <v>20299</v>
      </c>
      <c r="B252" s="367" t="s">
        <v>555</v>
      </c>
      <c r="C252" s="254" t="s">
        <v>556</v>
      </c>
      <c r="D252" s="256">
        <v>0</v>
      </c>
      <c r="E252" s="256">
        <v>0</v>
      </c>
      <c r="F252" s="63" t="str">
        <f t="shared" si="11"/>
        <v/>
      </c>
      <c r="G252" s="230" t="str">
        <f t="shared" si="9"/>
        <v>否</v>
      </c>
      <c r="H252" s="122" t="str">
        <f t="shared" si="10"/>
        <v>款</v>
      </c>
    </row>
    <row r="253" spans="1:8" ht="36" customHeight="1">
      <c r="A253" s="366">
        <v>203</v>
      </c>
      <c r="B253" s="367" t="s">
        <v>108</v>
      </c>
      <c r="C253" s="254" t="s">
        <v>109</v>
      </c>
      <c r="D253" s="256">
        <v>565</v>
      </c>
      <c r="E253" s="256">
        <v>750</v>
      </c>
      <c r="F253" s="63">
        <f t="shared" si="11"/>
        <v>0.32700000000000001</v>
      </c>
      <c r="G253" s="230" t="str">
        <f t="shared" si="9"/>
        <v>是</v>
      </c>
      <c r="H253" s="122" t="str">
        <f t="shared" si="10"/>
        <v>类</v>
      </c>
    </row>
    <row r="254" spans="1:8" ht="36" hidden="1" customHeight="1">
      <c r="A254" s="366">
        <v>20301</v>
      </c>
      <c r="B254" s="254" t="s">
        <v>557</v>
      </c>
      <c r="C254" s="254" t="s">
        <v>558</v>
      </c>
      <c r="D254" s="256">
        <v>0</v>
      </c>
      <c r="E254" s="256">
        <v>0</v>
      </c>
      <c r="F254" s="63" t="str">
        <f t="shared" si="11"/>
        <v/>
      </c>
      <c r="G254" s="230" t="str">
        <f t="shared" si="9"/>
        <v>否</v>
      </c>
      <c r="H254" s="122" t="str">
        <f t="shared" si="10"/>
        <v>款</v>
      </c>
    </row>
    <row r="255" spans="1:8" ht="36" hidden="1" customHeight="1">
      <c r="A255" s="366">
        <v>2030101</v>
      </c>
      <c r="B255" s="258" t="s">
        <v>559</v>
      </c>
      <c r="C255" s="258" t="s">
        <v>560</v>
      </c>
      <c r="D255" s="256">
        <v>0</v>
      </c>
      <c r="E255" s="256">
        <v>0</v>
      </c>
      <c r="F255" s="63" t="str">
        <f t="shared" si="11"/>
        <v/>
      </c>
      <c r="G255" s="230" t="str">
        <f t="shared" si="9"/>
        <v>否</v>
      </c>
      <c r="H255" s="122" t="str">
        <f t="shared" si="10"/>
        <v>项</v>
      </c>
    </row>
    <row r="256" spans="1:8" ht="36" hidden="1" customHeight="1">
      <c r="A256" s="366">
        <v>20304</v>
      </c>
      <c r="B256" s="254" t="s">
        <v>561</v>
      </c>
      <c r="C256" s="254" t="s">
        <v>562</v>
      </c>
      <c r="D256" s="256">
        <v>0</v>
      </c>
      <c r="E256" s="256">
        <v>0</v>
      </c>
      <c r="F256" s="63" t="str">
        <f t="shared" si="11"/>
        <v/>
      </c>
      <c r="G256" s="230" t="str">
        <f t="shared" si="9"/>
        <v>否</v>
      </c>
      <c r="H256" s="122" t="str">
        <f t="shared" si="10"/>
        <v>款</v>
      </c>
    </row>
    <row r="257" spans="1:8" ht="36" hidden="1" customHeight="1">
      <c r="A257" s="366">
        <v>2030401</v>
      </c>
      <c r="B257" s="258" t="s">
        <v>563</v>
      </c>
      <c r="C257" s="258" t="s">
        <v>564</v>
      </c>
      <c r="D257" s="256">
        <v>0</v>
      </c>
      <c r="E257" s="256">
        <v>0</v>
      </c>
      <c r="F257" s="63" t="str">
        <f t="shared" si="11"/>
        <v/>
      </c>
      <c r="G257" s="230" t="str">
        <f t="shared" si="9"/>
        <v>否</v>
      </c>
      <c r="H257" s="122" t="str">
        <f t="shared" si="10"/>
        <v>项</v>
      </c>
    </row>
    <row r="258" spans="1:8" ht="36" hidden="1" customHeight="1">
      <c r="A258" s="366">
        <v>20305</v>
      </c>
      <c r="B258" s="254" t="s">
        <v>565</v>
      </c>
      <c r="C258" s="254" t="s">
        <v>566</v>
      </c>
      <c r="D258" s="256">
        <v>0</v>
      </c>
      <c r="E258" s="256">
        <v>0</v>
      </c>
      <c r="F258" s="63" t="str">
        <f t="shared" si="11"/>
        <v/>
      </c>
      <c r="G258" s="230" t="str">
        <f t="shared" si="9"/>
        <v>否</v>
      </c>
      <c r="H258" s="122" t="str">
        <f t="shared" si="10"/>
        <v>款</v>
      </c>
    </row>
    <row r="259" spans="1:8" ht="36" hidden="1" customHeight="1">
      <c r="A259" s="366">
        <v>2030501</v>
      </c>
      <c r="B259" s="258" t="s">
        <v>567</v>
      </c>
      <c r="C259" s="258" t="s">
        <v>568</v>
      </c>
      <c r="D259" s="256">
        <v>0</v>
      </c>
      <c r="E259" s="256">
        <v>0</v>
      </c>
      <c r="F259" s="63" t="str">
        <f t="shared" si="11"/>
        <v/>
      </c>
      <c r="G259" s="230" t="str">
        <f t="shared" si="9"/>
        <v>否</v>
      </c>
      <c r="H259" s="122" t="str">
        <f t="shared" si="10"/>
        <v>项</v>
      </c>
    </row>
    <row r="260" spans="1:8" ht="36" customHeight="1">
      <c r="A260" s="366">
        <v>20306</v>
      </c>
      <c r="B260" s="367" t="s">
        <v>569</v>
      </c>
      <c r="C260" s="254" t="s">
        <v>570</v>
      </c>
      <c r="D260" s="256">
        <v>540</v>
      </c>
      <c r="E260" s="256">
        <v>745</v>
      </c>
      <c r="F260" s="63">
        <f t="shared" si="11"/>
        <v>0.38</v>
      </c>
      <c r="G260" s="230" t="str">
        <f t="shared" ref="G260:G323" si="12">IF(LEN(B260)=3,"是",IF(C260&lt;&gt;"",IF(SUM(D260:E260)&lt;&gt;0,"是","否"),"是"))</f>
        <v>是</v>
      </c>
      <c r="H260" s="122" t="str">
        <f t="shared" ref="H260:H323" si="13">IF(LEN(B260)=3,"类",IF(LEN(B260)=5,"款","项"))</f>
        <v>款</v>
      </c>
    </row>
    <row r="261" spans="1:8" ht="36" customHeight="1">
      <c r="A261" s="366">
        <v>2030601</v>
      </c>
      <c r="B261" s="368" t="s">
        <v>571</v>
      </c>
      <c r="C261" s="258" t="s">
        <v>572</v>
      </c>
      <c r="D261" s="256">
        <v>301</v>
      </c>
      <c r="E261" s="256">
        <v>290</v>
      </c>
      <c r="F261" s="63">
        <f t="shared" ref="F261:F324" si="14">IF(D261&gt;0,E261/D261-1,IF(D261&lt;0,-(E261/D261-1),""))</f>
        <v>-3.6999999999999998E-2</v>
      </c>
      <c r="G261" s="230" t="str">
        <f t="shared" si="12"/>
        <v>是</v>
      </c>
      <c r="H261" s="122" t="str">
        <f t="shared" si="13"/>
        <v>项</v>
      </c>
    </row>
    <row r="262" spans="1:8" ht="36" hidden="1" customHeight="1">
      <c r="A262" s="366">
        <v>2030602</v>
      </c>
      <c r="B262" s="368" t="s">
        <v>573</v>
      </c>
      <c r="C262" s="258" t="s">
        <v>574</v>
      </c>
      <c r="D262" s="256">
        <v>0</v>
      </c>
      <c r="E262" s="256">
        <v>0</v>
      </c>
      <c r="F262" s="63" t="str">
        <f t="shared" si="14"/>
        <v/>
      </c>
      <c r="G262" s="230" t="str">
        <f t="shared" si="12"/>
        <v>否</v>
      </c>
      <c r="H262" s="122" t="str">
        <f t="shared" si="13"/>
        <v>项</v>
      </c>
    </row>
    <row r="263" spans="1:8" ht="36" hidden="1" customHeight="1">
      <c r="A263" s="366">
        <v>2030603</v>
      </c>
      <c r="B263" s="368" t="s">
        <v>575</v>
      </c>
      <c r="C263" s="258" t="s">
        <v>576</v>
      </c>
      <c r="D263" s="256">
        <v>0</v>
      </c>
      <c r="E263" s="256">
        <v>0</v>
      </c>
      <c r="F263" s="63" t="str">
        <f t="shared" si="14"/>
        <v/>
      </c>
      <c r="G263" s="230" t="str">
        <f t="shared" si="12"/>
        <v>否</v>
      </c>
      <c r="H263" s="122" t="str">
        <f t="shared" si="13"/>
        <v>项</v>
      </c>
    </row>
    <row r="264" spans="1:8" ht="36" hidden="1" customHeight="1">
      <c r="A264" s="366">
        <v>2030604</v>
      </c>
      <c r="B264" s="368" t="s">
        <v>577</v>
      </c>
      <c r="C264" s="258" t="s">
        <v>578</v>
      </c>
      <c r="D264" s="256">
        <v>0</v>
      </c>
      <c r="E264" s="256">
        <v>0</v>
      </c>
      <c r="F264" s="63" t="str">
        <f t="shared" si="14"/>
        <v/>
      </c>
      <c r="G264" s="230" t="str">
        <f t="shared" si="12"/>
        <v>否</v>
      </c>
      <c r="H264" s="122" t="str">
        <f t="shared" si="13"/>
        <v>项</v>
      </c>
    </row>
    <row r="265" spans="1:8" ht="36" hidden="1" customHeight="1">
      <c r="A265" s="366">
        <v>2030605</v>
      </c>
      <c r="B265" s="368" t="s">
        <v>579</v>
      </c>
      <c r="C265" s="258" t="s">
        <v>580</v>
      </c>
      <c r="D265" s="256">
        <v>0</v>
      </c>
      <c r="E265" s="256">
        <v>0</v>
      </c>
      <c r="F265" s="63" t="str">
        <f t="shared" si="14"/>
        <v/>
      </c>
      <c r="G265" s="230" t="str">
        <f t="shared" si="12"/>
        <v>否</v>
      </c>
      <c r="H265" s="122" t="str">
        <f t="shared" si="13"/>
        <v>项</v>
      </c>
    </row>
    <row r="266" spans="1:8" ht="36" hidden="1" customHeight="1">
      <c r="A266" s="366">
        <v>2030606</v>
      </c>
      <c r="B266" s="368" t="s">
        <v>581</v>
      </c>
      <c r="C266" s="258" t="s">
        <v>582</v>
      </c>
      <c r="D266" s="256">
        <v>0</v>
      </c>
      <c r="E266" s="256">
        <v>0</v>
      </c>
      <c r="F266" s="63" t="str">
        <f t="shared" si="14"/>
        <v/>
      </c>
      <c r="G266" s="230" t="str">
        <f t="shared" si="12"/>
        <v>否</v>
      </c>
      <c r="H266" s="122" t="str">
        <f t="shared" si="13"/>
        <v>项</v>
      </c>
    </row>
    <row r="267" spans="1:8" ht="36" customHeight="1">
      <c r="A267" s="366">
        <v>2030607</v>
      </c>
      <c r="B267" s="368" t="s">
        <v>583</v>
      </c>
      <c r="C267" s="258" t="s">
        <v>584</v>
      </c>
      <c r="D267" s="256">
        <v>189</v>
      </c>
      <c r="E267" s="256">
        <v>455</v>
      </c>
      <c r="F267" s="63">
        <f t="shared" si="14"/>
        <v>1.407</v>
      </c>
      <c r="G267" s="230" t="str">
        <f t="shared" si="12"/>
        <v>是</v>
      </c>
      <c r="H267" s="122" t="str">
        <f t="shared" si="13"/>
        <v>项</v>
      </c>
    </row>
    <row r="268" spans="1:8" ht="36" hidden="1" customHeight="1">
      <c r="A268" s="366">
        <v>2030608</v>
      </c>
      <c r="B268" s="368" t="s">
        <v>585</v>
      </c>
      <c r="C268" s="258" t="s">
        <v>586</v>
      </c>
      <c r="D268" s="256">
        <v>0</v>
      </c>
      <c r="E268" s="256">
        <v>0</v>
      </c>
      <c r="F268" s="63" t="str">
        <f t="shared" si="14"/>
        <v/>
      </c>
      <c r="G268" s="230" t="str">
        <f t="shared" si="12"/>
        <v>否</v>
      </c>
      <c r="H268" s="122" t="str">
        <f t="shared" si="13"/>
        <v>项</v>
      </c>
    </row>
    <row r="269" spans="1:8" ht="36" customHeight="1">
      <c r="A269" s="366">
        <v>2030699</v>
      </c>
      <c r="B269" s="368" t="s">
        <v>587</v>
      </c>
      <c r="C269" s="258" t="s">
        <v>588</v>
      </c>
      <c r="D269" s="256">
        <v>50</v>
      </c>
      <c r="E269" s="256">
        <v>0</v>
      </c>
      <c r="F269" s="63">
        <f t="shared" si="14"/>
        <v>-1</v>
      </c>
      <c r="G269" s="230" t="str">
        <f t="shared" si="12"/>
        <v>是</v>
      </c>
      <c r="H269" s="122" t="str">
        <f t="shared" si="13"/>
        <v>项</v>
      </c>
    </row>
    <row r="270" spans="1:8" ht="36" customHeight="1">
      <c r="A270" s="366">
        <v>20399</v>
      </c>
      <c r="B270" s="367" t="s">
        <v>589</v>
      </c>
      <c r="C270" s="254" t="s">
        <v>590</v>
      </c>
      <c r="D270" s="256">
        <v>25</v>
      </c>
      <c r="E270" s="256">
        <v>5</v>
      </c>
      <c r="F270" s="63">
        <f t="shared" si="14"/>
        <v>-0.8</v>
      </c>
      <c r="G270" s="230" t="str">
        <f t="shared" si="12"/>
        <v>是</v>
      </c>
      <c r="H270" s="122" t="str">
        <f t="shared" si="13"/>
        <v>款</v>
      </c>
    </row>
    <row r="271" spans="1:8" ht="36" customHeight="1">
      <c r="A271" s="366">
        <v>2039999</v>
      </c>
      <c r="B271" s="258" t="s">
        <v>591</v>
      </c>
      <c r="C271" s="258" t="s">
        <v>592</v>
      </c>
      <c r="D271" s="256">
        <v>25</v>
      </c>
      <c r="E271" s="256">
        <v>5</v>
      </c>
      <c r="F271" s="63">
        <f t="shared" si="14"/>
        <v>-0.8</v>
      </c>
      <c r="G271" s="230" t="str">
        <f t="shared" si="12"/>
        <v>是</v>
      </c>
      <c r="H271" s="122" t="str">
        <f t="shared" si="13"/>
        <v>项</v>
      </c>
    </row>
    <row r="272" spans="1:8" ht="36" hidden="1" customHeight="1">
      <c r="A272" s="370" t="s">
        <v>593</v>
      </c>
      <c r="B272" s="372" t="s">
        <v>593</v>
      </c>
      <c r="C272" s="373" t="s">
        <v>552</v>
      </c>
      <c r="D272" s="256"/>
      <c r="E272" s="256"/>
      <c r="F272" s="63" t="str">
        <f t="shared" si="14"/>
        <v/>
      </c>
      <c r="G272" s="230" t="str">
        <f t="shared" si="12"/>
        <v>否</v>
      </c>
      <c r="H272" s="122" t="str">
        <f t="shared" si="13"/>
        <v>项</v>
      </c>
    </row>
    <row r="273" spans="1:8" ht="36" customHeight="1">
      <c r="A273" s="366">
        <v>204</v>
      </c>
      <c r="B273" s="367" t="s">
        <v>110</v>
      </c>
      <c r="C273" s="254" t="s">
        <v>111</v>
      </c>
      <c r="D273" s="256">
        <v>37169</v>
      </c>
      <c r="E273" s="256">
        <v>26082</v>
      </c>
      <c r="F273" s="63">
        <f t="shared" si="14"/>
        <v>-0.29799999999999999</v>
      </c>
      <c r="G273" s="230" t="str">
        <f t="shared" si="12"/>
        <v>是</v>
      </c>
      <c r="H273" s="122" t="str">
        <f t="shared" si="13"/>
        <v>类</v>
      </c>
    </row>
    <row r="274" spans="1:8" ht="36" customHeight="1">
      <c r="A274" s="366">
        <v>20401</v>
      </c>
      <c r="B274" s="367" t="s">
        <v>594</v>
      </c>
      <c r="C274" s="254" t="s">
        <v>595</v>
      </c>
      <c r="D274" s="256">
        <v>0</v>
      </c>
      <c r="E274" s="256">
        <v>110</v>
      </c>
      <c r="F274" s="63" t="str">
        <f t="shared" si="14"/>
        <v/>
      </c>
      <c r="G274" s="230" t="str">
        <f t="shared" si="12"/>
        <v>是</v>
      </c>
      <c r="H274" s="122" t="str">
        <f t="shared" si="13"/>
        <v>款</v>
      </c>
    </row>
    <row r="275" spans="1:8" ht="36" customHeight="1">
      <c r="A275" s="366">
        <v>2040101</v>
      </c>
      <c r="B275" s="368" t="s">
        <v>596</v>
      </c>
      <c r="C275" s="258" t="s">
        <v>597</v>
      </c>
      <c r="D275" s="256">
        <v>0</v>
      </c>
      <c r="E275" s="256">
        <v>110</v>
      </c>
      <c r="F275" s="63" t="str">
        <f t="shared" si="14"/>
        <v/>
      </c>
      <c r="G275" s="230" t="str">
        <f t="shared" si="12"/>
        <v>是</v>
      </c>
      <c r="H275" s="122" t="str">
        <f t="shared" si="13"/>
        <v>项</v>
      </c>
    </row>
    <row r="276" spans="1:8" ht="36" hidden="1" customHeight="1">
      <c r="A276" s="366">
        <v>2040199</v>
      </c>
      <c r="B276" s="368" t="s">
        <v>598</v>
      </c>
      <c r="C276" s="258" t="s">
        <v>599</v>
      </c>
      <c r="D276" s="256">
        <v>0</v>
      </c>
      <c r="E276" s="256">
        <v>0</v>
      </c>
      <c r="F276" s="63" t="str">
        <f t="shared" si="14"/>
        <v/>
      </c>
      <c r="G276" s="230" t="str">
        <f t="shared" si="12"/>
        <v>否</v>
      </c>
      <c r="H276" s="122" t="str">
        <f t="shared" si="13"/>
        <v>项</v>
      </c>
    </row>
    <row r="277" spans="1:8" ht="36" customHeight="1">
      <c r="A277" s="366">
        <v>20402</v>
      </c>
      <c r="B277" s="367" t="s">
        <v>600</v>
      </c>
      <c r="C277" s="254" t="s">
        <v>601</v>
      </c>
      <c r="D277" s="256">
        <v>33270</v>
      </c>
      <c r="E277" s="256">
        <v>24379</v>
      </c>
      <c r="F277" s="63">
        <f t="shared" si="14"/>
        <v>-0.26700000000000002</v>
      </c>
      <c r="G277" s="230" t="str">
        <f t="shared" si="12"/>
        <v>是</v>
      </c>
      <c r="H277" s="122" t="str">
        <f t="shared" si="13"/>
        <v>款</v>
      </c>
    </row>
    <row r="278" spans="1:8" ht="36" customHeight="1">
      <c r="A278" s="366">
        <v>2040201</v>
      </c>
      <c r="B278" s="368" t="s">
        <v>602</v>
      </c>
      <c r="C278" s="258" t="s">
        <v>172</v>
      </c>
      <c r="D278" s="256">
        <v>21694</v>
      </c>
      <c r="E278" s="256">
        <v>18130</v>
      </c>
      <c r="F278" s="63">
        <f t="shared" si="14"/>
        <v>-0.16400000000000001</v>
      </c>
      <c r="G278" s="230" t="str">
        <f t="shared" si="12"/>
        <v>是</v>
      </c>
      <c r="H278" s="122" t="str">
        <f t="shared" si="13"/>
        <v>项</v>
      </c>
    </row>
    <row r="279" spans="1:8" ht="36" customHeight="1">
      <c r="A279" s="366">
        <v>2040202</v>
      </c>
      <c r="B279" s="368" t="s">
        <v>603</v>
      </c>
      <c r="C279" s="258" t="s">
        <v>174</v>
      </c>
      <c r="D279" s="256">
        <v>0</v>
      </c>
      <c r="E279" s="256">
        <v>95</v>
      </c>
      <c r="F279" s="63" t="str">
        <f t="shared" si="14"/>
        <v/>
      </c>
      <c r="G279" s="230" t="str">
        <f t="shared" si="12"/>
        <v>是</v>
      </c>
      <c r="H279" s="122" t="str">
        <f t="shared" si="13"/>
        <v>项</v>
      </c>
    </row>
    <row r="280" spans="1:8" ht="36" hidden="1" customHeight="1">
      <c r="A280" s="366">
        <v>2040203</v>
      </c>
      <c r="B280" s="368" t="s">
        <v>604</v>
      </c>
      <c r="C280" s="258" t="s">
        <v>176</v>
      </c>
      <c r="D280" s="256">
        <v>0</v>
      </c>
      <c r="E280" s="256">
        <v>0</v>
      </c>
      <c r="F280" s="63" t="str">
        <f t="shared" si="14"/>
        <v/>
      </c>
      <c r="G280" s="230" t="str">
        <f t="shared" si="12"/>
        <v>否</v>
      </c>
      <c r="H280" s="122" t="str">
        <f t="shared" si="13"/>
        <v>项</v>
      </c>
    </row>
    <row r="281" spans="1:8" ht="36" customHeight="1">
      <c r="A281" s="366">
        <v>2040219</v>
      </c>
      <c r="B281" s="368" t="s">
        <v>605</v>
      </c>
      <c r="C281" s="258" t="s">
        <v>273</v>
      </c>
      <c r="D281" s="256">
        <v>500</v>
      </c>
      <c r="E281" s="256">
        <v>100</v>
      </c>
      <c r="F281" s="63">
        <f t="shared" si="14"/>
        <v>-0.8</v>
      </c>
      <c r="G281" s="230" t="str">
        <f t="shared" si="12"/>
        <v>是</v>
      </c>
      <c r="H281" s="122" t="str">
        <f t="shared" si="13"/>
        <v>项</v>
      </c>
    </row>
    <row r="282" spans="1:8" ht="36" customHeight="1">
      <c r="A282" s="366">
        <v>2040220</v>
      </c>
      <c r="B282" s="368" t="s">
        <v>606</v>
      </c>
      <c r="C282" s="258" t="s">
        <v>607</v>
      </c>
      <c r="D282" s="256">
        <v>5600</v>
      </c>
      <c r="E282" s="256">
        <v>5500</v>
      </c>
      <c r="F282" s="63">
        <f t="shared" si="14"/>
        <v>-1.7999999999999999E-2</v>
      </c>
      <c r="G282" s="230" t="str">
        <f t="shared" si="12"/>
        <v>是</v>
      </c>
      <c r="H282" s="122" t="str">
        <f t="shared" si="13"/>
        <v>项</v>
      </c>
    </row>
    <row r="283" spans="1:8" ht="36" hidden="1" customHeight="1">
      <c r="A283" s="366">
        <v>2040221</v>
      </c>
      <c r="B283" s="368" t="s">
        <v>608</v>
      </c>
      <c r="C283" s="258" t="s">
        <v>609</v>
      </c>
      <c r="D283" s="256">
        <v>0</v>
      </c>
      <c r="E283" s="256">
        <v>0</v>
      </c>
      <c r="F283" s="63" t="str">
        <f t="shared" si="14"/>
        <v/>
      </c>
      <c r="G283" s="230" t="str">
        <f t="shared" si="12"/>
        <v>否</v>
      </c>
      <c r="H283" s="122" t="str">
        <f t="shared" si="13"/>
        <v>项</v>
      </c>
    </row>
    <row r="284" spans="1:8" ht="36" hidden="1" customHeight="1">
      <c r="A284" s="366">
        <v>2040222</v>
      </c>
      <c r="B284" s="368" t="s">
        <v>610</v>
      </c>
      <c r="C284" s="258" t="s">
        <v>611</v>
      </c>
      <c r="D284" s="256">
        <v>0</v>
      </c>
      <c r="E284" s="256">
        <v>0</v>
      </c>
      <c r="F284" s="63" t="str">
        <f t="shared" si="14"/>
        <v/>
      </c>
      <c r="G284" s="230" t="str">
        <f t="shared" si="12"/>
        <v>否</v>
      </c>
      <c r="H284" s="122" t="str">
        <f t="shared" si="13"/>
        <v>项</v>
      </c>
    </row>
    <row r="285" spans="1:8" ht="36" hidden="1" customHeight="1">
      <c r="A285" s="366">
        <v>2040223</v>
      </c>
      <c r="B285" s="368" t="s">
        <v>612</v>
      </c>
      <c r="C285" s="258" t="s">
        <v>613</v>
      </c>
      <c r="D285" s="256">
        <v>0</v>
      </c>
      <c r="E285" s="256">
        <v>0</v>
      </c>
      <c r="F285" s="63" t="str">
        <f t="shared" si="14"/>
        <v/>
      </c>
      <c r="G285" s="230" t="str">
        <f t="shared" si="12"/>
        <v>否</v>
      </c>
      <c r="H285" s="122" t="str">
        <f t="shared" si="13"/>
        <v>项</v>
      </c>
    </row>
    <row r="286" spans="1:8" ht="36" hidden="1" customHeight="1">
      <c r="A286" s="366">
        <v>2040250</v>
      </c>
      <c r="B286" s="368" t="s">
        <v>614</v>
      </c>
      <c r="C286" s="258" t="s">
        <v>190</v>
      </c>
      <c r="D286" s="256">
        <v>0</v>
      </c>
      <c r="E286" s="256">
        <v>0</v>
      </c>
      <c r="F286" s="63" t="str">
        <f t="shared" si="14"/>
        <v/>
      </c>
      <c r="G286" s="230" t="str">
        <f t="shared" si="12"/>
        <v>否</v>
      </c>
      <c r="H286" s="122" t="str">
        <f t="shared" si="13"/>
        <v>项</v>
      </c>
    </row>
    <row r="287" spans="1:8" ht="36" customHeight="1">
      <c r="A287" s="366">
        <v>2040299</v>
      </c>
      <c r="B287" s="368" t="s">
        <v>615</v>
      </c>
      <c r="C287" s="258" t="s">
        <v>616</v>
      </c>
      <c r="D287" s="256">
        <v>5476</v>
      </c>
      <c r="E287" s="256">
        <v>554</v>
      </c>
      <c r="F287" s="63">
        <f t="shared" si="14"/>
        <v>-0.89900000000000002</v>
      </c>
      <c r="G287" s="230" t="str">
        <f t="shared" si="12"/>
        <v>是</v>
      </c>
      <c r="H287" s="122" t="str">
        <f t="shared" si="13"/>
        <v>项</v>
      </c>
    </row>
    <row r="288" spans="1:8" ht="36" hidden="1" customHeight="1">
      <c r="A288" s="366">
        <v>20403</v>
      </c>
      <c r="B288" s="367" t="s">
        <v>617</v>
      </c>
      <c r="C288" s="254" t="s">
        <v>618</v>
      </c>
      <c r="D288" s="256">
        <v>0</v>
      </c>
      <c r="E288" s="256">
        <v>0</v>
      </c>
      <c r="F288" s="63" t="str">
        <f t="shared" si="14"/>
        <v/>
      </c>
      <c r="G288" s="230" t="str">
        <f t="shared" si="12"/>
        <v>否</v>
      </c>
      <c r="H288" s="122" t="str">
        <f t="shared" si="13"/>
        <v>款</v>
      </c>
    </row>
    <row r="289" spans="1:8" ht="36" hidden="1" customHeight="1">
      <c r="A289" s="366">
        <v>2040301</v>
      </c>
      <c r="B289" s="368" t="s">
        <v>619</v>
      </c>
      <c r="C289" s="258" t="s">
        <v>172</v>
      </c>
      <c r="D289" s="256">
        <v>0</v>
      </c>
      <c r="E289" s="256">
        <v>0</v>
      </c>
      <c r="F289" s="63" t="str">
        <f t="shared" si="14"/>
        <v/>
      </c>
      <c r="G289" s="230" t="str">
        <f t="shared" si="12"/>
        <v>否</v>
      </c>
      <c r="H289" s="122" t="str">
        <f t="shared" si="13"/>
        <v>项</v>
      </c>
    </row>
    <row r="290" spans="1:8" ht="36" hidden="1" customHeight="1">
      <c r="A290" s="366">
        <v>2040302</v>
      </c>
      <c r="B290" s="368" t="s">
        <v>620</v>
      </c>
      <c r="C290" s="258" t="s">
        <v>174</v>
      </c>
      <c r="D290" s="256">
        <v>0</v>
      </c>
      <c r="E290" s="256">
        <v>0</v>
      </c>
      <c r="F290" s="63" t="str">
        <f t="shared" si="14"/>
        <v/>
      </c>
      <c r="G290" s="230" t="str">
        <f t="shared" si="12"/>
        <v>否</v>
      </c>
      <c r="H290" s="122" t="str">
        <f t="shared" si="13"/>
        <v>项</v>
      </c>
    </row>
    <row r="291" spans="1:8" ht="36" hidden="1" customHeight="1">
      <c r="A291" s="366">
        <v>2040303</v>
      </c>
      <c r="B291" s="368" t="s">
        <v>621</v>
      </c>
      <c r="C291" s="258" t="s">
        <v>176</v>
      </c>
      <c r="D291" s="256">
        <v>0</v>
      </c>
      <c r="E291" s="256">
        <v>0</v>
      </c>
      <c r="F291" s="63" t="str">
        <f t="shared" si="14"/>
        <v/>
      </c>
      <c r="G291" s="230" t="str">
        <f t="shared" si="12"/>
        <v>否</v>
      </c>
      <c r="H291" s="122" t="str">
        <f t="shared" si="13"/>
        <v>项</v>
      </c>
    </row>
    <row r="292" spans="1:8" ht="36" hidden="1" customHeight="1">
      <c r="A292" s="366">
        <v>2040304</v>
      </c>
      <c r="B292" s="368" t="s">
        <v>622</v>
      </c>
      <c r="C292" s="258" t="s">
        <v>623</v>
      </c>
      <c r="D292" s="256">
        <v>0</v>
      </c>
      <c r="E292" s="256">
        <v>0</v>
      </c>
      <c r="F292" s="63" t="str">
        <f t="shared" si="14"/>
        <v/>
      </c>
      <c r="G292" s="230" t="str">
        <f t="shared" si="12"/>
        <v>否</v>
      </c>
      <c r="H292" s="122" t="str">
        <f t="shared" si="13"/>
        <v>项</v>
      </c>
    </row>
    <row r="293" spans="1:8" ht="36" hidden="1" customHeight="1">
      <c r="A293" s="366">
        <v>2040350</v>
      </c>
      <c r="B293" s="368" t="s">
        <v>624</v>
      </c>
      <c r="C293" s="258" t="s">
        <v>190</v>
      </c>
      <c r="D293" s="256">
        <v>0</v>
      </c>
      <c r="E293" s="256">
        <v>0</v>
      </c>
      <c r="F293" s="63" t="str">
        <f t="shared" si="14"/>
        <v/>
      </c>
      <c r="G293" s="230" t="str">
        <f t="shared" si="12"/>
        <v>否</v>
      </c>
      <c r="H293" s="122" t="str">
        <f t="shared" si="13"/>
        <v>项</v>
      </c>
    </row>
    <row r="294" spans="1:8" ht="36" hidden="1" customHeight="1">
      <c r="A294" s="366">
        <v>2040399</v>
      </c>
      <c r="B294" s="368" t="s">
        <v>625</v>
      </c>
      <c r="C294" s="258" t="s">
        <v>626</v>
      </c>
      <c r="D294" s="256">
        <v>0</v>
      </c>
      <c r="E294" s="256">
        <v>0</v>
      </c>
      <c r="F294" s="63" t="str">
        <f t="shared" si="14"/>
        <v/>
      </c>
      <c r="G294" s="230" t="str">
        <f t="shared" si="12"/>
        <v>否</v>
      </c>
      <c r="H294" s="122" t="str">
        <f t="shared" si="13"/>
        <v>项</v>
      </c>
    </row>
    <row r="295" spans="1:8" ht="36" customHeight="1">
      <c r="A295" s="366">
        <v>20404</v>
      </c>
      <c r="B295" s="367" t="s">
        <v>627</v>
      </c>
      <c r="C295" s="254" t="s">
        <v>628</v>
      </c>
      <c r="D295" s="256">
        <v>175</v>
      </c>
      <c r="E295" s="256">
        <v>86</v>
      </c>
      <c r="F295" s="63">
        <f t="shared" si="14"/>
        <v>-0.50900000000000001</v>
      </c>
      <c r="G295" s="230" t="str">
        <f t="shared" si="12"/>
        <v>是</v>
      </c>
      <c r="H295" s="122" t="str">
        <f t="shared" si="13"/>
        <v>款</v>
      </c>
    </row>
    <row r="296" spans="1:8" ht="36" customHeight="1">
      <c r="A296" s="366">
        <v>2040401</v>
      </c>
      <c r="B296" s="368" t="s">
        <v>629</v>
      </c>
      <c r="C296" s="258" t="s">
        <v>172</v>
      </c>
      <c r="D296" s="256">
        <v>175</v>
      </c>
      <c r="E296" s="256">
        <v>86</v>
      </c>
      <c r="F296" s="63">
        <f t="shared" si="14"/>
        <v>-0.50900000000000001</v>
      </c>
      <c r="G296" s="230" t="str">
        <f t="shared" si="12"/>
        <v>是</v>
      </c>
      <c r="H296" s="122" t="str">
        <f t="shared" si="13"/>
        <v>项</v>
      </c>
    </row>
    <row r="297" spans="1:8" ht="36" hidden="1" customHeight="1">
      <c r="A297" s="366">
        <v>2040402</v>
      </c>
      <c r="B297" s="368" t="s">
        <v>630</v>
      </c>
      <c r="C297" s="258" t="s">
        <v>174</v>
      </c>
      <c r="D297" s="256">
        <v>0</v>
      </c>
      <c r="E297" s="256">
        <v>0</v>
      </c>
      <c r="F297" s="63" t="str">
        <f t="shared" si="14"/>
        <v/>
      </c>
      <c r="G297" s="230" t="str">
        <f t="shared" si="12"/>
        <v>否</v>
      </c>
      <c r="H297" s="122" t="str">
        <f t="shared" si="13"/>
        <v>项</v>
      </c>
    </row>
    <row r="298" spans="1:8" ht="36" hidden="1" customHeight="1">
      <c r="A298" s="366">
        <v>2040403</v>
      </c>
      <c r="B298" s="368" t="s">
        <v>631</v>
      </c>
      <c r="C298" s="258" t="s">
        <v>176</v>
      </c>
      <c r="D298" s="256">
        <v>0</v>
      </c>
      <c r="E298" s="256">
        <v>0</v>
      </c>
      <c r="F298" s="63" t="str">
        <f t="shared" si="14"/>
        <v/>
      </c>
      <c r="G298" s="230" t="str">
        <f t="shared" si="12"/>
        <v>否</v>
      </c>
      <c r="H298" s="122" t="str">
        <f t="shared" si="13"/>
        <v>项</v>
      </c>
    </row>
    <row r="299" spans="1:8" ht="36" hidden="1" customHeight="1">
      <c r="A299" s="366">
        <v>2040409</v>
      </c>
      <c r="B299" s="368" t="s">
        <v>632</v>
      </c>
      <c r="C299" s="258" t="s">
        <v>633</v>
      </c>
      <c r="D299" s="256">
        <v>0</v>
      </c>
      <c r="E299" s="256">
        <v>0</v>
      </c>
      <c r="F299" s="63" t="str">
        <f t="shared" si="14"/>
        <v/>
      </c>
      <c r="G299" s="230" t="str">
        <f t="shared" si="12"/>
        <v>否</v>
      </c>
      <c r="H299" s="122" t="str">
        <f t="shared" si="13"/>
        <v>项</v>
      </c>
    </row>
    <row r="300" spans="1:8" ht="36" hidden="1" customHeight="1">
      <c r="A300" s="366">
        <v>2040410</v>
      </c>
      <c r="B300" s="368" t="s">
        <v>634</v>
      </c>
      <c r="C300" s="258" t="s">
        <v>635</v>
      </c>
      <c r="D300" s="256">
        <v>0</v>
      </c>
      <c r="E300" s="256">
        <v>0</v>
      </c>
      <c r="F300" s="63" t="str">
        <f t="shared" si="14"/>
        <v/>
      </c>
      <c r="G300" s="230" t="str">
        <f t="shared" si="12"/>
        <v>否</v>
      </c>
      <c r="H300" s="122" t="str">
        <f t="shared" si="13"/>
        <v>项</v>
      </c>
    </row>
    <row r="301" spans="1:8" ht="36" hidden="1" customHeight="1">
      <c r="A301" s="366">
        <v>2040450</v>
      </c>
      <c r="B301" s="368" t="s">
        <v>636</v>
      </c>
      <c r="C301" s="258" t="s">
        <v>190</v>
      </c>
      <c r="D301" s="256">
        <v>0</v>
      </c>
      <c r="E301" s="256">
        <v>0</v>
      </c>
      <c r="F301" s="63" t="str">
        <f t="shared" si="14"/>
        <v/>
      </c>
      <c r="G301" s="230" t="str">
        <f t="shared" si="12"/>
        <v>否</v>
      </c>
      <c r="H301" s="122" t="str">
        <f t="shared" si="13"/>
        <v>项</v>
      </c>
    </row>
    <row r="302" spans="1:8" ht="36" hidden="1" customHeight="1">
      <c r="A302" s="366">
        <v>2040499</v>
      </c>
      <c r="B302" s="368" t="s">
        <v>637</v>
      </c>
      <c r="C302" s="258" t="s">
        <v>638</v>
      </c>
      <c r="D302" s="256">
        <v>0</v>
      </c>
      <c r="E302" s="256">
        <v>0</v>
      </c>
      <c r="F302" s="63" t="str">
        <f t="shared" si="14"/>
        <v/>
      </c>
      <c r="G302" s="230" t="str">
        <f t="shared" si="12"/>
        <v>否</v>
      </c>
      <c r="H302" s="122" t="str">
        <f t="shared" si="13"/>
        <v>项</v>
      </c>
    </row>
    <row r="303" spans="1:8" ht="36" customHeight="1">
      <c r="A303" s="366">
        <v>20405</v>
      </c>
      <c r="B303" s="367" t="s">
        <v>639</v>
      </c>
      <c r="C303" s="254" t="s">
        <v>640</v>
      </c>
      <c r="D303" s="256">
        <v>290</v>
      </c>
      <c r="E303" s="256">
        <v>120</v>
      </c>
      <c r="F303" s="63">
        <f t="shared" si="14"/>
        <v>-0.58599999999999997</v>
      </c>
      <c r="G303" s="230" t="str">
        <f t="shared" si="12"/>
        <v>是</v>
      </c>
      <c r="H303" s="122" t="str">
        <f t="shared" si="13"/>
        <v>款</v>
      </c>
    </row>
    <row r="304" spans="1:8" ht="36" customHeight="1">
      <c r="A304" s="366">
        <v>2040501</v>
      </c>
      <c r="B304" s="368" t="s">
        <v>641</v>
      </c>
      <c r="C304" s="258" t="s">
        <v>172</v>
      </c>
      <c r="D304" s="256">
        <v>290</v>
      </c>
      <c r="E304" s="256">
        <v>120</v>
      </c>
      <c r="F304" s="63">
        <f t="shared" si="14"/>
        <v>-0.58599999999999997</v>
      </c>
      <c r="G304" s="230" t="str">
        <f t="shared" si="12"/>
        <v>是</v>
      </c>
      <c r="H304" s="122" t="str">
        <f t="shared" si="13"/>
        <v>项</v>
      </c>
    </row>
    <row r="305" spans="1:8" ht="36" hidden="1" customHeight="1">
      <c r="A305" s="366">
        <v>2040502</v>
      </c>
      <c r="B305" s="368" t="s">
        <v>642</v>
      </c>
      <c r="C305" s="258" t="s">
        <v>174</v>
      </c>
      <c r="D305" s="256">
        <v>0</v>
      </c>
      <c r="E305" s="256">
        <v>0</v>
      </c>
      <c r="F305" s="63" t="str">
        <f t="shared" si="14"/>
        <v/>
      </c>
      <c r="G305" s="230" t="str">
        <f t="shared" si="12"/>
        <v>否</v>
      </c>
      <c r="H305" s="122" t="str">
        <f t="shared" si="13"/>
        <v>项</v>
      </c>
    </row>
    <row r="306" spans="1:8" ht="36" hidden="1" customHeight="1">
      <c r="A306" s="366">
        <v>2040503</v>
      </c>
      <c r="B306" s="368" t="s">
        <v>643</v>
      </c>
      <c r="C306" s="258" t="s">
        <v>176</v>
      </c>
      <c r="D306" s="256">
        <v>0</v>
      </c>
      <c r="E306" s="256">
        <v>0</v>
      </c>
      <c r="F306" s="63" t="str">
        <f t="shared" si="14"/>
        <v/>
      </c>
      <c r="G306" s="230" t="str">
        <f t="shared" si="12"/>
        <v>否</v>
      </c>
      <c r="H306" s="122" t="str">
        <f t="shared" si="13"/>
        <v>项</v>
      </c>
    </row>
    <row r="307" spans="1:8" ht="36" hidden="1" customHeight="1">
      <c r="A307" s="366">
        <v>2040504</v>
      </c>
      <c r="B307" s="368" t="s">
        <v>644</v>
      </c>
      <c r="C307" s="258" t="s">
        <v>645</v>
      </c>
      <c r="D307" s="256">
        <v>0</v>
      </c>
      <c r="E307" s="256">
        <v>0</v>
      </c>
      <c r="F307" s="63" t="str">
        <f t="shared" si="14"/>
        <v/>
      </c>
      <c r="G307" s="230" t="str">
        <f t="shared" si="12"/>
        <v>否</v>
      </c>
      <c r="H307" s="122" t="str">
        <f t="shared" si="13"/>
        <v>项</v>
      </c>
    </row>
    <row r="308" spans="1:8" ht="36" hidden="1" customHeight="1">
      <c r="A308" s="366">
        <v>2040505</v>
      </c>
      <c r="B308" s="368" t="s">
        <v>646</v>
      </c>
      <c r="C308" s="258" t="s">
        <v>647</v>
      </c>
      <c r="D308" s="256">
        <v>0</v>
      </c>
      <c r="E308" s="256">
        <v>0</v>
      </c>
      <c r="F308" s="63" t="str">
        <f t="shared" si="14"/>
        <v/>
      </c>
      <c r="G308" s="230" t="str">
        <f t="shared" si="12"/>
        <v>否</v>
      </c>
      <c r="H308" s="122" t="str">
        <f t="shared" si="13"/>
        <v>项</v>
      </c>
    </row>
    <row r="309" spans="1:8" ht="36" hidden="1" customHeight="1">
      <c r="A309" s="366">
        <v>2040506</v>
      </c>
      <c r="B309" s="368" t="s">
        <v>648</v>
      </c>
      <c r="C309" s="258" t="s">
        <v>649</v>
      </c>
      <c r="D309" s="256">
        <v>0</v>
      </c>
      <c r="E309" s="256">
        <v>0</v>
      </c>
      <c r="F309" s="63" t="str">
        <f t="shared" si="14"/>
        <v/>
      </c>
      <c r="G309" s="230" t="str">
        <f t="shared" si="12"/>
        <v>否</v>
      </c>
      <c r="H309" s="122" t="str">
        <f t="shared" si="13"/>
        <v>项</v>
      </c>
    </row>
    <row r="310" spans="1:8" ht="36" hidden="1" customHeight="1">
      <c r="A310" s="366">
        <v>2040550</v>
      </c>
      <c r="B310" s="368" t="s">
        <v>650</v>
      </c>
      <c r="C310" s="258" t="s">
        <v>190</v>
      </c>
      <c r="D310" s="256">
        <v>0</v>
      </c>
      <c r="E310" s="256">
        <v>0</v>
      </c>
      <c r="F310" s="63" t="str">
        <f t="shared" si="14"/>
        <v/>
      </c>
      <c r="G310" s="230" t="str">
        <f t="shared" si="12"/>
        <v>否</v>
      </c>
      <c r="H310" s="122" t="str">
        <f t="shared" si="13"/>
        <v>项</v>
      </c>
    </row>
    <row r="311" spans="1:8" ht="36" hidden="1" customHeight="1">
      <c r="A311" s="366">
        <v>2040599</v>
      </c>
      <c r="B311" s="368" t="s">
        <v>651</v>
      </c>
      <c r="C311" s="258" t="s">
        <v>652</v>
      </c>
      <c r="D311" s="256">
        <v>0</v>
      </c>
      <c r="E311" s="256">
        <v>0</v>
      </c>
      <c r="F311" s="63" t="str">
        <f t="shared" si="14"/>
        <v/>
      </c>
      <c r="G311" s="230" t="str">
        <f t="shared" si="12"/>
        <v>否</v>
      </c>
      <c r="H311" s="122" t="str">
        <f t="shared" si="13"/>
        <v>项</v>
      </c>
    </row>
    <row r="312" spans="1:8" ht="36" customHeight="1">
      <c r="A312" s="366">
        <v>20406</v>
      </c>
      <c r="B312" s="367" t="s">
        <v>653</v>
      </c>
      <c r="C312" s="254" t="s">
        <v>654</v>
      </c>
      <c r="D312" s="256">
        <v>2734</v>
      </c>
      <c r="E312" s="256">
        <v>1363</v>
      </c>
      <c r="F312" s="63">
        <f t="shared" si="14"/>
        <v>-0.501</v>
      </c>
      <c r="G312" s="230" t="str">
        <f t="shared" si="12"/>
        <v>是</v>
      </c>
      <c r="H312" s="122" t="str">
        <f t="shared" si="13"/>
        <v>款</v>
      </c>
    </row>
    <row r="313" spans="1:8" ht="36" customHeight="1">
      <c r="A313" s="366">
        <v>2040601</v>
      </c>
      <c r="B313" s="368" t="s">
        <v>655</v>
      </c>
      <c r="C313" s="258" t="s">
        <v>172</v>
      </c>
      <c r="D313" s="256">
        <v>1330</v>
      </c>
      <c r="E313" s="256">
        <v>1200</v>
      </c>
      <c r="F313" s="63">
        <f t="shared" si="14"/>
        <v>-9.8000000000000004E-2</v>
      </c>
      <c r="G313" s="230" t="str">
        <f t="shared" si="12"/>
        <v>是</v>
      </c>
      <c r="H313" s="122" t="str">
        <f t="shared" si="13"/>
        <v>项</v>
      </c>
    </row>
    <row r="314" spans="1:8" ht="36" hidden="1" customHeight="1">
      <c r="A314" s="366">
        <v>2040602</v>
      </c>
      <c r="B314" s="368" t="s">
        <v>656</v>
      </c>
      <c r="C314" s="258" t="s">
        <v>174</v>
      </c>
      <c r="D314" s="256">
        <v>0</v>
      </c>
      <c r="E314" s="256">
        <v>0</v>
      </c>
      <c r="F314" s="63" t="str">
        <f t="shared" si="14"/>
        <v/>
      </c>
      <c r="G314" s="230" t="str">
        <f t="shared" si="12"/>
        <v>否</v>
      </c>
      <c r="H314" s="122" t="str">
        <f t="shared" si="13"/>
        <v>项</v>
      </c>
    </row>
    <row r="315" spans="1:8" ht="36" hidden="1" customHeight="1">
      <c r="A315" s="366">
        <v>2040603</v>
      </c>
      <c r="B315" s="368" t="s">
        <v>657</v>
      </c>
      <c r="C315" s="258" t="s">
        <v>176</v>
      </c>
      <c r="D315" s="256">
        <v>0</v>
      </c>
      <c r="E315" s="256">
        <v>0</v>
      </c>
      <c r="F315" s="63" t="str">
        <f t="shared" si="14"/>
        <v/>
      </c>
      <c r="G315" s="230" t="str">
        <f t="shared" si="12"/>
        <v>否</v>
      </c>
      <c r="H315" s="122" t="str">
        <f t="shared" si="13"/>
        <v>项</v>
      </c>
    </row>
    <row r="316" spans="1:8" ht="36" customHeight="1">
      <c r="A316" s="366">
        <v>2040604</v>
      </c>
      <c r="B316" s="368" t="s">
        <v>658</v>
      </c>
      <c r="C316" s="258" t="s">
        <v>659</v>
      </c>
      <c r="D316" s="256">
        <v>850</v>
      </c>
      <c r="E316" s="256">
        <v>25</v>
      </c>
      <c r="F316" s="63">
        <f t="shared" si="14"/>
        <v>-0.97099999999999997</v>
      </c>
      <c r="G316" s="230" t="str">
        <f t="shared" si="12"/>
        <v>是</v>
      </c>
      <c r="H316" s="122" t="str">
        <f t="shared" si="13"/>
        <v>项</v>
      </c>
    </row>
    <row r="317" spans="1:8" ht="36" customHeight="1">
      <c r="A317" s="366">
        <v>2040605</v>
      </c>
      <c r="B317" s="368" t="s">
        <v>660</v>
      </c>
      <c r="C317" s="258" t="s">
        <v>661</v>
      </c>
      <c r="D317" s="256">
        <v>10</v>
      </c>
      <c r="E317" s="256">
        <v>0</v>
      </c>
      <c r="F317" s="63">
        <f t="shared" si="14"/>
        <v>-1</v>
      </c>
      <c r="G317" s="230" t="str">
        <f t="shared" si="12"/>
        <v>是</v>
      </c>
      <c r="H317" s="122" t="str">
        <f t="shared" si="13"/>
        <v>项</v>
      </c>
    </row>
    <row r="318" spans="1:8" ht="36" customHeight="1">
      <c r="A318" s="366">
        <v>2040606</v>
      </c>
      <c r="B318" s="374" t="s">
        <v>662</v>
      </c>
      <c r="C318" s="258" t="s">
        <v>663</v>
      </c>
      <c r="D318" s="256">
        <v>3</v>
      </c>
      <c r="E318" s="256">
        <v>5</v>
      </c>
      <c r="F318" s="63">
        <f t="shared" si="14"/>
        <v>0.66700000000000004</v>
      </c>
      <c r="G318" s="230" t="str">
        <f t="shared" si="12"/>
        <v>是</v>
      </c>
      <c r="H318" s="122" t="str">
        <f t="shared" si="13"/>
        <v>项</v>
      </c>
    </row>
    <row r="319" spans="1:8" ht="36" customHeight="1">
      <c r="A319" s="366">
        <v>2040607</v>
      </c>
      <c r="B319" s="374" t="s">
        <v>664</v>
      </c>
      <c r="C319" s="258" t="s">
        <v>665</v>
      </c>
      <c r="D319" s="256">
        <v>30</v>
      </c>
      <c r="E319" s="256">
        <v>8</v>
      </c>
      <c r="F319" s="63">
        <f t="shared" si="14"/>
        <v>-0.73299999999999998</v>
      </c>
      <c r="G319" s="230" t="str">
        <f t="shared" si="12"/>
        <v>是</v>
      </c>
      <c r="H319" s="122" t="str">
        <f t="shared" si="13"/>
        <v>项</v>
      </c>
    </row>
    <row r="320" spans="1:8" ht="36" hidden="1" customHeight="1">
      <c r="A320" s="366">
        <v>2040608</v>
      </c>
      <c r="B320" s="368" t="s">
        <v>666</v>
      </c>
      <c r="C320" s="258" t="s">
        <v>667</v>
      </c>
      <c r="D320" s="256">
        <v>0</v>
      </c>
      <c r="E320" s="256">
        <v>0</v>
      </c>
      <c r="F320" s="63" t="str">
        <f t="shared" si="14"/>
        <v/>
      </c>
      <c r="G320" s="230" t="str">
        <f t="shared" si="12"/>
        <v>否</v>
      </c>
      <c r="H320" s="122" t="str">
        <f t="shared" si="13"/>
        <v>项</v>
      </c>
    </row>
    <row r="321" spans="1:8" ht="36" hidden="1" customHeight="1">
      <c r="A321" s="366">
        <v>2040609</v>
      </c>
      <c r="B321" s="368" t="s">
        <v>668</v>
      </c>
      <c r="C321" s="258" t="s">
        <v>669</v>
      </c>
      <c r="D321" s="256">
        <v>0</v>
      </c>
      <c r="E321" s="256"/>
      <c r="F321" s="63" t="str">
        <f t="shared" si="14"/>
        <v/>
      </c>
      <c r="G321" s="230" t="str">
        <f t="shared" si="12"/>
        <v>否</v>
      </c>
      <c r="H321" s="122" t="str">
        <f t="shared" si="13"/>
        <v>项</v>
      </c>
    </row>
    <row r="322" spans="1:8" ht="36" customHeight="1">
      <c r="A322" s="366">
        <v>2040610</v>
      </c>
      <c r="B322" s="368" t="s">
        <v>670</v>
      </c>
      <c r="C322" s="258" t="s">
        <v>671</v>
      </c>
      <c r="D322" s="256">
        <v>256</v>
      </c>
      <c r="E322" s="256">
        <v>112</v>
      </c>
      <c r="F322" s="63">
        <f t="shared" si="14"/>
        <v>-0.56299999999999994</v>
      </c>
      <c r="G322" s="230" t="str">
        <f t="shared" si="12"/>
        <v>是</v>
      </c>
      <c r="H322" s="122" t="str">
        <f t="shared" si="13"/>
        <v>项</v>
      </c>
    </row>
    <row r="323" spans="1:8" ht="36" hidden="1" customHeight="1">
      <c r="A323" s="366">
        <v>2040611</v>
      </c>
      <c r="B323" s="368" t="s">
        <v>672</v>
      </c>
      <c r="C323" s="258" t="s">
        <v>673</v>
      </c>
      <c r="D323" s="256">
        <v>0</v>
      </c>
      <c r="E323" s="256"/>
      <c r="F323" s="63" t="str">
        <f t="shared" si="14"/>
        <v/>
      </c>
      <c r="G323" s="230" t="str">
        <f t="shared" si="12"/>
        <v>否</v>
      </c>
      <c r="H323" s="122" t="str">
        <f t="shared" si="13"/>
        <v>项</v>
      </c>
    </row>
    <row r="324" spans="1:8" ht="36" customHeight="1">
      <c r="A324" s="366">
        <v>2040612</v>
      </c>
      <c r="B324" s="368" t="s">
        <v>674</v>
      </c>
      <c r="C324" s="258" t="s">
        <v>675</v>
      </c>
      <c r="D324" s="256">
        <v>125</v>
      </c>
      <c r="E324" s="256">
        <v>8</v>
      </c>
      <c r="F324" s="63">
        <f t="shared" si="14"/>
        <v>-0.93600000000000005</v>
      </c>
      <c r="G324" s="230" t="str">
        <f t="shared" ref="G324:G387" si="15">IF(LEN(B324)=3,"是",IF(C324&lt;&gt;"",IF(SUM(D324:E324)&lt;&gt;0,"是","否"),"是"))</f>
        <v>是</v>
      </c>
      <c r="H324" s="122" t="str">
        <f t="shared" ref="H324:H387" si="16">IF(LEN(B324)=3,"类",IF(LEN(B324)=5,"款","项"))</f>
        <v>项</v>
      </c>
    </row>
    <row r="325" spans="1:8" ht="36" hidden="1" customHeight="1">
      <c r="A325" s="366">
        <v>2040613</v>
      </c>
      <c r="B325" s="368" t="s">
        <v>676</v>
      </c>
      <c r="C325" s="258" t="s">
        <v>273</v>
      </c>
      <c r="D325" s="256">
        <v>0</v>
      </c>
      <c r="E325" s="256">
        <v>0</v>
      </c>
      <c r="F325" s="63" t="str">
        <f t="shared" ref="F325:F388" si="17">IF(D325&gt;0,E325/D325-1,IF(D325&lt;0,-(E325/D325-1),""))</f>
        <v/>
      </c>
      <c r="G325" s="230" t="str">
        <f t="shared" si="15"/>
        <v>否</v>
      </c>
      <c r="H325" s="122" t="str">
        <f t="shared" si="16"/>
        <v>项</v>
      </c>
    </row>
    <row r="326" spans="1:8" ht="36" hidden="1" customHeight="1">
      <c r="A326" s="366">
        <v>2040650</v>
      </c>
      <c r="B326" s="368" t="s">
        <v>677</v>
      </c>
      <c r="C326" s="258" t="s">
        <v>190</v>
      </c>
      <c r="D326" s="256">
        <v>0</v>
      </c>
      <c r="E326" s="256">
        <v>0</v>
      </c>
      <c r="F326" s="63" t="str">
        <f t="shared" si="17"/>
        <v/>
      </c>
      <c r="G326" s="230" t="str">
        <f t="shared" si="15"/>
        <v>否</v>
      </c>
      <c r="H326" s="122" t="str">
        <f t="shared" si="16"/>
        <v>项</v>
      </c>
    </row>
    <row r="327" spans="1:8" ht="36" customHeight="1">
      <c r="A327" s="366">
        <v>2040699</v>
      </c>
      <c r="B327" s="368" t="s">
        <v>678</v>
      </c>
      <c r="C327" s="258" t="s">
        <v>679</v>
      </c>
      <c r="D327" s="256">
        <v>130</v>
      </c>
      <c r="E327" s="256">
        <v>5</v>
      </c>
      <c r="F327" s="63">
        <f t="shared" si="17"/>
        <v>-0.96199999999999997</v>
      </c>
      <c r="G327" s="230" t="str">
        <f t="shared" si="15"/>
        <v>是</v>
      </c>
      <c r="H327" s="122" t="str">
        <f t="shared" si="16"/>
        <v>项</v>
      </c>
    </row>
    <row r="328" spans="1:8" ht="36" hidden="1" customHeight="1">
      <c r="A328" s="366">
        <v>20407</v>
      </c>
      <c r="B328" s="367" t="s">
        <v>680</v>
      </c>
      <c r="C328" s="254" t="s">
        <v>681</v>
      </c>
      <c r="D328" s="256">
        <v>0</v>
      </c>
      <c r="E328" s="256">
        <v>0</v>
      </c>
      <c r="F328" s="63" t="str">
        <f t="shared" si="17"/>
        <v/>
      </c>
      <c r="G328" s="230" t="str">
        <f t="shared" si="15"/>
        <v>否</v>
      </c>
      <c r="H328" s="122" t="str">
        <f t="shared" si="16"/>
        <v>款</v>
      </c>
    </row>
    <row r="329" spans="1:8" ht="36" hidden="1" customHeight="1">
      <c r="A329" s="366">
        <v>2040701</v>
      </c>
      <c r="B329" s="368" t="s">
        <v>682</v>
      </c>
      <c r="C329" s="258" t="s">
        <v>172</v>
      </c>
      <c r="D329" s="256">
        <v>0</v>
      </c>
      <c r="E329" s="256">
        <v>0</v>
      </c>
      <c r="F329" s="63" t="str">
        <f t="shared" si="17"/>
        <v/>
      </c>
      <c r="G329" s="230" t="str">
        <f t="shared" si="15"/>
        <v>否</v>
      </c>
      <c r="H329" s="122" t="str">
        <f t="shared" si="16"/>
        <v>项</v>
      </c>
    </row>
    <row r="330" spans="1:8" ht="36" hidden="1" customHeight="1">
      <c r="A330" s="366">
        <v>2040702</v>
      </c>
      <c r="B330" s="368" t="s">
        <v>683</v>
      </c>
      <c r="C330" s="258" t="s">
        <v>174</v>
      </c>
      <c r="D330" s="256">
        <v>0</v>
      </c>
      <c r="E330" s="256">
        <v>0</v>
      </c>
      <c r="F330" s="63" t="str">
        <f t="shared" si="17"/>
        <v/>
      </c>
      <c r="G330" s="230" t="str">
        <f t="shared" si="15"/>
        <v>否</v>
      </c>
      <c r="H330" s="122" t="str">
        <f t="shared" si="16"/>
        <v>项</v>
      </c>
    </row>
    <row r="331" spans="1:8" ht="36" hidden="1" customHeight="1">
      <c r="A331" s="366">
        <v>2040703</v>
      </c>
      <c r="B331" s="368" t="s">
        <v>684</v>
      </c>
      <c r="C331" s="258" t="s">
        <v>176</v>
      </c>
      <c r="D331" s="256">
        <v>0</v>
      </c>
      <c r="E331" s="256">
        <v>0</v>
      </c>
      <c r="F331" s="63" t="str">
        <f t="shared" si="17"/>
        <v/>
      </c>
      <c r="G331" s="230" t="str">
        <f t="shared" si="15"/>
        <v>否</v>
      </c>
      <c r="H331" s="122" t="str">
        <f t="shared" si="16"/>
        <v>项</v>
      </c>
    </row>
    <row r="332" spans="1:8" ht="36" hidden="1" customHeight="1">
      <c r="A332" s="366">
        <v>2040704</v>
      </c>
      <c r="B332" s="368" t="s">
        <v>685</v>
      </c>
      <c r="C332" s="258" t="s">
        <v>686</v>
      </c>
      <c r="D332" s="256">
        <v>0</v>
      </c>
      <c r="E332" s="256">
        <v>0</v>
      </c>
      <c r="F332" s="63" t="str">
        <f t="shared" si="17"/>
        <v/>
      </c>
      <c r="G332" s="230" t="str">
        <f t="shared" si="15"/>
        <v>否</v>
      </c>
      <c r="H332" s="122" t="str">
        <f t="shared" si="16"/>
        <v>项</v>
      </c>
    </row>
    <row r="333" spans="1:8" ht="36" hidden="1" customHeight="1">
      <c r="A333" s="366">
        <v>2040705</v>
      </c>
      <c r="B333" s="368" t="s">
        <v>687</v>
      </c>
      <c r="C333" s="258" t="s">
        <v>688</v>
      </c>
      <c r="D333" s="256">
        <v>0</v>
      </c>
      <c r="E333" s="256">
        <v>0</v>
      </c>
      <c r="F333" s="63" t="str">
        <f t="shared" si="17"/>
        <v/>
      </c>
      <c r="G333" s="230" t="str">
        <f t="shared" si="15"/>
        <v>否</v>
      </c>
      <c r="H333" s="122" t="str">
        <f t="shared" si="16"/>
        <v>项</v>
      </c>
    </row>
    <row r="334" spans="1:8" ht="36" hidden="1" customHeight="1">
      <c r="A334" s="366">
        <v>2040706</v>
      </c>
      <c r="B334" s="368" t="s">
        <v>689</v>
      </c>
      <c r="C334" s="258" t="s">
        <v>690</v>
      </c>
      <c r="D334" s="256">
        <v>0</v>
      </c>
      <c r="E334" s="256">
        <v>0</v>
      </c>
      <c r="F334" s="63" t="str">
        <f t="shared" si="17"/>
        <v/>
      </c>
      <c r="G334" s="230" t="str">
        <f t="shared" si="15"/>
        <v>否</v>
      </c>
      <c r="H334" s="122" t="str">
        <f t="shared" si="16"/>
        <v>项</v>
      </c>
    </row>
    <row r="335" spans="1:8" ht="36" hidden="1" customHeight="1">
      <c r="A335" s="366">
        <v>2040707</v>
      </c>
      <c r="B335" s="368" t="s">
        <v>691</v>
      </c>
      <c r="C335" s="258" t="s">
        <v>273</v>
      </c>
      <c r="D335" s="256">
        <v>0</v>
      </c>
      <c r="E335" s="256">
        <v>0</v>
      </c>
      <c r="F335" s="63" t="str">
        <f t="shared" si="17"/>
        <v/>
      </c>
      <c r="G335" s="230" t="str">
        <f t="shared" si="15"/>
        <v>否</v>
      </c>
      <c r="H335" s="122" t="str">
        <f t="shared" si="16"/>
        <v>项</v>
      </c>
    </row>
    <row r="336" spans="1:8" ht="36" hidden="1" customHeight="1">
      <c r="A336" s="366">
        <v>2040750</v>
      </c>
      <c r="B336" s="368" t="s">
        <v>692</v>
      </c>
      <c r="C336" s="258" t="s">
        <v>190</v>
      </c>
      <c r="D336" s="256">
        <v>0</v>
      </c>
      <c r="E336" s="256">
        <v>0</v>
      </c>
      <c r="F336" s="63" t="str">
        <f t="shared" si="17"/>
        <v/>
      </c>
      <c r="G336" s="230" t="str">
        <f t="shared" si="15"/>
        <v>否</v>
      </c>
      <c r="H336" s="122" t="str">
        <f t="shared" si="16"/>
        <v>项</v>
      </c>
    </row>
    <row r="337" spans="1:8" ht="36" hidden="1" customHeight="1">
      <c r="A337" s="366">
        <v>2040799</v>
      </c>
      <c r="B337" s="368" t="s">
        <v>693</v>
      </c>
      <c r="C337" s="258" t="s">
        <v>694</v>
      </c>
      <c r="D337" s="256">
        <v>0</v>
      </c>
      <c r="E337" s="256">
        <v>0</v>
      </c>
      <c r="F337" s="63" t="str">
        <f t="shared" si="17"/>
        <v/>
      </c>
      <c r="G337" s="230" t="str">
        <f t="shared" si="15"/>
        <v>否</v>
      </c>
      <c r="H337" s="122" t="str">
        <f t="shared" si="16"/>
        <v>项</v>
      </c>
    </row>
    <row r="338" spans="1:8" ht="36" hidden="1" customHeight="1">
      <c r="A338" s="366">
        <v>20408</v>
      </c>
      <c r="B338" s="367" t="s">
        <v>695</v>
      </c>
      <c r="C338" s="254" t="s">
        <v>696</v>
      </c>
      <c r="D338" s="256">
        <v>0</v>
      </c>
      <c r="E338" s="256">
        <v>0</v>
      </c>
      <c r="F338" s="63" t="str">
        <f t="shared" si="17"/>
        <v/>
      </c>
      <c r="G338" s="230" t="str">
        <f t="shared" si="15"/>
        <v>否</v>
      </c>
      <c r="H338" s="122" t="str">
        <f t="shared" si="16"/>
        <v>款</v>
      </c>
    </row>
    <row r="339" spans="1:8" ht="36" hidden="1" customHeight="1">
      <c r="A339" s="366">
        <v>2040801</v>
      </c>
      <c r="B339" s="368" t="s">
        <v>697</v>
      </c>
      <c r="C339" s="258" t="s">
        <v>172</v>
      </c>
      <c r="D339" s="256">
        <v>0</v>
      </c>
      <c r="E339" s="256">
        <v>0</v>
      </c>
      <c r="F339" s="63" t="str">
        <f t="shared" si="17"/>
        <v/>
      </c>
      <c r="G339" s="230" t="str">
        <f t="shared" si="15"/>
        <v>否</v>
      </c>
      <c r="H339" s="122" t="str">
        <f t="shared" si="16"/>
        <v>项</v>
      </c>
    </row>
    <row r="340" spans="1:8" ht="36" hidden="1" customHeight="1">
      <c r="A340" s="366">
        <v>2040802</v>
      </c>
      <c r="B340" s="368" t="s">
        <v>698</v>
      </c>
      <c r="C340" s="258" t="s">
        <v>174</v>
      </c>
      <c r="D340" s="256">
        <v>0</v>
      </c>
      <c r="E340" s="256">
        <v>0</v>
      </c>
      <c r="F340" s="63" t="str">
        <f t="shared" si="17"/>
        <v/>
      </c>
      <c r="G340" s="230" t="str">
        <f t="shared" si="15"/>
        <v>否</v>
      </c>
      <c r="H340" s="122" t="str">
        <f t="shared" si="16"/>
        <v>项</v>
      </c>
    </row>
    <row r="341" spans="1:8" ht="36" hidden="1" customHeight="1">
      <c r="A341" s="366">
        <v>2040803</v>
      </c>
      <c r="B341" s="368" t="s">
        <v>699</v>
      </c>
      <c r="C341" s="258" t="s">
        <v>176</v>
      </c>
      <c r="D341" s="256">
        <v>0</v>
      </c>
      <c r="E341" s="256">
        <v>0</v>
      </c>
      <c r="F341" s="63" t="str">
        <f t="shared" si="17"/>
        <v/>
      </c>
      <c r="G341" s="230" t="str">
        <f t="shared" si="15"/>
        <v>否</v>
      </c>
      <c r="H341" s="122" t="str">
        <f t="shared" si="16"/>
        <v>项</v>
      </c>
    </row>
    <row r="342" spans="1:8" ht="36" hidden="1" customHeight="1">
      <c r="A342" s="366">
        <v>2040804</v>
      </c>
      <c r="B342" s="368" t="s">
        <v>700</v>
      </c>
      <c r="C342" s="258" t="s">
        <v>701</v>
      </c>
      <c r="D342" s="256">
        <v>0</v>
      </c>
      <c r="E342" s="256">
        <v>0</v>
      </c>
      <c r="F342" s="63" t="str">
        <f t="shared" si="17"/>
        <v/>
      </c>
      <c r="G342" s="230" t="str">
        <f t="shared" si="15"/>
        <v>否</v>
      </c>
      <c r="H342" s="122" t="str">
        <f t="shared" si="16"/>
        <v>项</v>
      </c>
    </row>
    <row r="343" spans="1:8" ht="36" hidden="1" customHeight="1">
      <c r="A343" s="366">
        <v>2040805</v>
      </c>
      <c r="B343" s="368" t="s">
        <v>702</v>
      </c>
      <c r="C343" s="258" t="s">
        <v>703</v>
      </c>
      <c r="D343" s="256">
        <v>0</v>
      </c>
      <c r="E343" s="256">
        <v>0</v>
      </c>
      <c r="F343" s="63" t="str">
        <f t="shared" si="17"/>
        <v/>
      </c>
      <c r="G343" s="230" t="str">
        <f t="shared" si="15"/>
        <v>否</v>
      </c>
      <c r="H343" s="122" t="str">
        <f t="shared" si="16"/>
        <v>项</v>
      </c>
    </row>
    <row r="344" spans="1:8" ht="36" hidden="1" customHeight="1">
      <c r="A344" s="366">
        <v>2040806</v>
      </c>
      <c r="B344" s="368" t="s">
        <v>704</v>
      </c>
      <c r="C344" s="258" t="s">
        <v>705</v>
      </c>
      <c r="D344" s="256">
        <v>0</v>
      </c>
      <c r="E344" s="256">
        <v>0</v>
      </c>
      <c r="F344" s="63" t="str">
        <f t="shared" si="17"/>
        <v/>
      </c>
      <c r="G344" s="230" t="str">
        <f t="shared" si="15"/>
        <v>否</v>
      </c>
      <c r="H344" s="122" t="str">
        <f t="shared" si="16"/>
        <v>项</v>
      </c>
    </row>
    <row r="345" spans="1:8" ht="36" hidden="1" customHeight="1">
      <c r="A345" s="366">
        <v>2040807</v>
      </c>
      <c r="B345" s="368" t="s">
        <v>706</v>
      </c>
      <c r="C345" s="258" t="s">
        <v>273</v>
      </c>
      <c r="D345" s="256">
        <v>0</v>
      </c>
      <c r="E345" s="256">
        <v>0</v>
      </c>
      <c r="F345" s="63" t="str">
        <f t="shared" si="17"/>
        <v/>
      </c>
      <c r="G345" s="230" t="str">
        <f t="shared" si="15"/>
        <v>否</v>
      </c>
      <c r="H345" s="122" t="str">
        <f t="shared" si="16"/>
        <v>项</v>
      </c>
    </row>
    <row r="346" spans="1:8" ht="36" hidden="1" customHeight="1">
      <c r="A346" s="366">
        <v>2040850</v>
      </c>
      <c r="B346" s="368" t="s">
        <v>707</v>
      </c>
      <c r="C346" s="258" t="s">
        <v>190</v>
      </c>
      <c r="D346" s="256">
        <v>0</v>
      </c>
      <c r="E346" s="256">
        <v>0</v>
      </c>
      <c r="F346" s="63" t="str">
        <f t="shared" si="17"/>
        <v/>
      </c>
      <c r="G346" s="230" t="str">
        <f t="shared" si="15"/>
        <v>否</v>
      </c>
      <c r="H346" s="122" t="str">
        <f t="shared" si="16"/>
        <v>项</v>
      </c>
    </row>
    <row r="347" spans="1:8" ht="36" hidden="1" customHeight="1">
      <c r="A347" s="366">
        <v>2040899</v>
      </c>
      <c r="B347" s="368" t="s">
        <v>708</v>
      </c>
      <c r="C347" s="258" t="s">
        <v>709</v>
      </c>
      <c r="D347" s="256">
        <v>0</v>
      </c>
      <c r="E347" s="256">
        <v>0</v>
      </c>
      <c r="F347" s="63" t="str">
        <f t="shared" si="17"/>
        <v/>
      </c>
      <c r="G347" s="230" t="str">
        <f t="shared" si="15"/>
        <v>否</v>
      </c>
      <c r="H347" s="122" t="str">
        <f t="shared" si="16"/>
        <v>项</v>
      </c>
    </row>
    <row r="348" spans="1:8" ht="36" hidden="1" customHeight="1">
      <c r="A348" s="366">
        <v>20409</v>
      </c>
      <c r="B348" s="367" t="s">
        <v>710</v>
      </c>
      <c r="C348" s="254" t="s">
        <v>711</v>
      </c>
      <c r="D348" s="256">
        <v>0</v>
      </c>
      <c r="E348" s="256">
        <v>0</v>
      </c>
      <c r="F348" s="63" t="str">
        <f t="shared" si="17"/>
        <v/>
      </c>
      <c r="G348" s="230" t="str">
        <f t="shared" si="15"/>
        <v>否</v>
      </c>
      <c r="H348" s="122" t="str">
        <f t="shared" si="16"/>
        <v>款</v>
      </c>
    </row>
    <row r="349" spans="1:8" ht="36" hidden="1" customHeight="1">
      <c r="A349" s="366">
        <v>2040901</v>
      </c>
      <c r="B349" s="368" t="s">
        <v>712</v>
      </c>
      <c r="C349" s="258" t="s">
        <v>172</v>
      </c>
      <c r="D349" s="256">
        <v>0</v>
      </c>
      <c r="E349" s="256">
        <v>0</v>
      </c>
      <c r="F349" s="63" t="str">
        <f t="shared" si="17"/>
        <v/>
      </c>
      <c r="G349" s="230" t="str">
        <f t="shared" si="15"/>
        <v>否</v>
      </c>
      <c r="H349" s="122" t="str">
        <f t="shared" si="16"/>
        <v>项</v>
      </c>
    </row>
    <row r="350" spans="1:8" ht="36" hidden="1" customHeight="1">
      <c r="A350" s="366">
        <v>2040902</v>
      </c>
      <c r="B350" s="368" t="s">
        <v>713</v>
      </c>
      <c r="C350" s="258" t="s">
        <v>174</v>
      </c>
      <c r="D350" s="256">
        <v>0</v>
      </c>
      <c r="E350" s="256">
        <v>0</v>
      </c>
      <c r="F350" s="63" t="str">
        <f t="shared" si="17"/>
        <v/>
      </c>
      <c r="G350" s="230" t="str">
        <f t="shared" si="15"/>
        <v>否</v>
      </c>
      <c r="H350" s="122" t="str">
        <f t="shared" si="16"/>
        <v>项</v>
      </c>
    </row>
    <row r="351" spans="1:8" ht="36" hidden="1" customHeight="1">
      <c r="A351" s="366">
        <v>2040903</v>
      </c>
      <c r="B351" s="368" t="s">
        <v>714</v>
      </c>
      <c r="C351" s="258" t="s">
        <v>176</v>
      </c>
      <c r="D351" s="256">
        <v>0</v>
      </c>
      <c r="E351" s="256">
        <v>0</v>
      </c>
      <c r="F351" s="63" t="str">
        <f t="shared" si="17"/>
        <v/>
      </c>
      <c r="G351" s="230" t="str">
        <f t="shared" si="15"/>
        <v>否</v>
      </c>
      <c r="H351" s="122" t="str">
        <f t="shared" si="16"/>
        <v>项</v>
      </c>
    </row>
    <row r="352" spans="1:8" ht="36" hidden="1" customHeight="1">
      <c r="A352" s="366">
        <v>2040904</v>
      </c>
      <c r="B352" s="368" t="s">
        <v>715</v>
      </c>
      <c r="C352" s="258" t="s">
        <v>716</v>
      </c>
      <c r="D352" s="256">
        <v>0</v>
      </c>
      <c r="E352" s="256">
        <v>0</v>
      </c>
      <c r="F352" s="63" t="str">
        <f t="shared" si="17"/>
        <v/>
      </c>
      <c r="G352" s="230" t="str">
        <f t="shared" si="15"/>
        <v>否</v>
      </c>
      <c r="H352" s="122" t="str">
        <f t="shared" si="16"/>
        <v>项</v>
      </c>
    </row>
    <row r="353" spans="1:8" ht="36" hidden="1" customHeight="1">
      <c r="A353" s="366">
        <v>2040905</v>
      </c>
      <c r="B353" s="368" t="s">
        <v>717</v>
      </c>
      <c r="C353" s="258" t="s">
        <v>718</v>
      </c>
      <c r="D353" s="256">
        <v>0</v>
      </c>
      <c r="E353" s="256">
        <v>0</v>
      </c>
      <c r="F353" s="63" t="str">
        <f t="shared" si="17"/>
        <v/>
      </c>
      <c r="G353" s="230" t="str">
        <f t="shared" si="15"/>
        <v>否</v>
      </c>
      <c r="H353" s="122" t="str">
        <f t="shared" si="16"/>
        <v>项</v>
      </c>
    </row>
    <row r="354" spans="1:8" ht="36" hidden="1" customHeight="1">
      <c r="A354" s="366">
        <v>2040950</v>
      </c>
      <c r="B354" s="368" t="s">
        <v>719</v>
      </c>
      <c r="C354" s="258" t="s">
        <v>190</v>
      </c>
      <c r="D354" s="256">
        <v>0</v>
      </c>
      <c r="E354" s="256">
        <v>0</v>
      </c>
      <c r="F354" s="63" t="str">
        <f t="shared" si="17"/>
        <v/>
      </c>
      <c r="G354" s="230" t="str">
        <f t="shared" si="15"/>
        <v>否</v>
      </c>
      <c r="H354" s="122" t="str">
        <f t="shared" si="16"/>
        <v>项</v>
      </c>
    </row>
    <row r="355" spans="1:8" ht="36" hidden="1" customHeight="1">
      <c r="A355" s="366">
        <v>2040999</v>
      </c>
      <c r="B355" s="368" t="s">
        <v>720</v>
      </c>
      <c r="C355" s="258" t="s">
        <v>721</v>
      </c>
      <c r="D355" s="256">
        <v>0</v>
      </c>
      <c r="E355" s="256">
        <v>0</v>
      </c>
      <c r="F355" s="63" t="str">
        <f t="shared" si="17"/>
        <v/>
      </c>
      <c r="G355" s="230" t="str">
        <f t="shared" si="15"/>
        <v>否</v>
      </c>
      <c r="H355" s="122" t="str">
        <f t="shared" si="16"/>
        <v>项</v>
      </c>
    </row>
    <row r="356" spans="1:8" ht="36" hidden="1" customHeight="1">
      <c r="A356" s="366">
        <v>20410</v>
      </c>
      <c r="B356" s="367" t="s">
        <v>722</v>
      </c>
      <c r="C356" s="254" t="s">
        <v>723</v>
      </c>
      <c r="D356" s="256">
        <v>0</v>
      </c>
      <c r="E356" s="256">
        <v>0</v>
      </c>
      <c r="F356" s="63" t="str">
        <f t="shared" si="17"/>
        <v/>
      </c>
      <c r="G356" s="230" t="str">
        <f t="shared" si="15"/>
        <v>否</v>
      </c>
      <c r="H356" s="122" t="str">
        <f t="shared" si="16"/>
        <v>款</v>
      </c>
    </row>
    <row r="357" spans="1:8" ht="36" hidden="1" customHeight="1">
      <c r="A357" s="366">
        <v>2041001</v>
      </c>
      <c r="B357" s="368" t="s">
        <v>724</v>
      </c>
      <c r="C357" s="258" t="s">
        <v>172</v>
      </c>
      <c r="D357" s="256">
        <v>0</v>
      </c>
      <c r="E357" s="256">
        <v>0</v>
      </c>
      <c r="F357" s="63" t="str">
        <f t="shared" si="17"/>
        <v/>
      </c>
      <c r="G357" s="230" t="str">
        <f t="shared" si="15"/>
        <v>否</v>
      </c>
      <c r="H357" s="122" t="str">
        <f t="shared" si="16"/>
        <v>项</v>
      </c>
    </row>
    <row r="358" spans="1:8" ht="36" hidden="1" customHeight="1">
      <c r="A358" s="366">
        <v>2041002</v>
      </c>
      <c r="B358" s="368" t="s">
        <v>725</v>
      </c>
      <c r="C358" s="258" t="s">
        <v>174</v>
      </c>
      <c r="D358" s="256">
        <v>0</v>
      </c>
      <c r="E358" s="256">
        <v>0</v>
      </c>
      <c r="F358" s="63" t="str">
        <f t="shared" si="17"/>
        <v/>
      </c>
      <c r="G358" s="230" t="str">
        <f t="shared" si="15"/>
        <v>否</v>
      </c>
      <c r="H358" s="122" t="str">
        <f t="shared" si="16"/>
        <v>项</v>
      </c>
    </row>
    <row r="359" spans="1:8" ht="36" hidden="1" customHeight="1">
      <c r="A359" s="366">
        <v>2041006</v>
      </c>
      <c r="B359" s="368" t="s">
        <v>726</v>
      </c>
      <c r="C359" s="258" t="s">
        <v>273</v>
      </c>
      <c r="D359" s="256">
        <v>0</v>
      </c>
      <c r="E359" s="256">
        <v>0</v>
      </c>
      <c r="F359" s="63" t="str">
        <f t="shared" si="17"/>
        <v/>
      </c>
      <c r="G359" s="230" t="str">
        <f t="shared" si="15"/>
        <v>否</v>
      </c>
      <c r="H359" s="122" t="str">
        <f t="shared" si="16"/>
        <v>项</v>
      </c>
    </row>
    <row r="360" spans="1:8" ht="36" hidden="1" customHeight="1">
      <c r="A360" s="366">
        <v>2041007</v>
      </c>
      <c r="B360" s="368" t="s">
        <v>727</v>
      </c>
      <c r="C360" s="258" t="s">
        <v>728</v>
      </c>
      <c r="D360" s="256">
        <v>0</v>
      </c>
      <c r="E360" s="256">
        <v>0</v>
      </c>
      <c r="F360" s="63" t="str">
        <f t="shared" si="17"/>
        <v/>
      </c>
      <c r="G360" s="230" t="str">
        <f t="shared" si="15"/>
        <v>否</v>
      </c>
      <c r="H360" s="122" t="str">
        <f t="shared" si="16"/>
        <v>项</v>
      </c>
    </row>
    <row r="361" spans="1:8" ht="36" hidden="1" customHeight="1">
      <c r="A361" s="366">
        <v>2041099</v>
      </c>
      <c r="B361" s="368" t="s">
        <v>729</v>
      </c>
      <c r="C361" s="258" t="s">
        <v>730</v>
      </c>
      <c r="D361" s="256">
        <v>0</v>
      </c>
      <c r="E361" s="256">
        <v>0</v>
      </c>
      <c r="F361" s="63" t="str">
        <f t="shared" si="17"/>
        <v/>
      </c>
      <c r="G361" s="230" t="str">
        <f t="shared" si="15"/>
        <v>否</v>
      </c>
      <c r="H361" s="122" t="str">
        <f t="shared" si="16"/>
        <v>项</v>
      </c>
    </row>
    <row r="362" spans="1:8" ht="36" customHeight="1">
      <c r="A362" s="366">
        <v>20499</v>
      </c>
      <c r="B362" s="367" t="s">
        <v>731</v>
      </c>
      <c r="C362" s="254" t="s">
        <v>732</v>
      </c>
      <c r="D362" s="256">
        <v>700</v>
      </c>
      <c r="E362" s="256">
        <v>24</v>
      </c>
      <c r="F362" s="63">
        <f t="shared" si="17"/>
        <v>-0.96599999999999997</v>
      </c>
      <c r="G362" s="230" t="str">
        <f t="shared" si="15"/>
        <v>是</v>
      </c>
      <c r="H362" s="122" t="str">
        <f t="shared" si="16"/>
        <v>款</v>
      </c>
    </row>
    <row r="363" spans="1:8" ht="36" hidden="1" customHeight="1">
      <c r="A363" s="370">
        <v>2049902</v>
      </c>
      <c r="B363" s="368">
        <v>2049902</v>
      </c>
      <c r="C363" s="258" t="s">
        <v>733</v>
      </c>
      <c r="D363" s="256"/>
      <c r="E363" s="256">
        <v>0</v>
      </c>
      <c r="F363" s="63" t="str">
        <f t="shared" si="17"/>
        <v/>
      </c>
      <c r="G363" s="230" t="str">
        <f t="shared" si="15"/>
        <v>否</v>
      </c>
      <c r="H363" s="122" t="str">
        <f t="shared" si="16"/>
        <v>项</v>
      </c>
    </row>
    <row r="364" spans="1:8" ht="36" customHeight="1">
      <c r="A364" s="366">
        <v>2049999</v>
      </c>
      <c r="B364" s="375" t="s">
        <v>734</v>
      </c>
      <c r="C364" s="258" t="s">
        <v>735</v>
      </c>
      <c r="D364" s="256">
        <v>700</v>
      </c>
      <c r="E364" s="256">
        <v>24</v>
      </c>
      <c r="F364" s="63">
        <f t="shared" si="17"/>
        <v>-0.96599999999999997</v>
      </c>
      <c r="G364" s="230" t="str">
        <f t="shared" si="15"/>
        <v>是</v>
      </c>
      <c r="H364" s="122" t="str">
        <f t="shared" si="16"/>
        <v>项</v>
      </c>
    </row>
    <row r="365" spans="1:8" ht="36" hidden="1" customHeight="1">
      <c r="A365" s="370" t="s">
        <v>736</v>
      </c>
      <c r="B365" s="376" t="s">
        <v>736</v>
      </c>
      <c r="C365" s="377" t="s">
        <v>552</v>
      </c>
      <c r="D365" s="256"/>
      <c r="E365" s="256"/>
      <c r="F365" s="63" t="str">
        <f t="shared" si="17"/>
        <v/>
      </c>
      <c r="G365" s="230" t="str">
        <f t="shared" si="15"/>
        <v>否</v>
      </c>
      <c r="H365" s="122" t="str">
        <f t="shared" si="16"/>
        <v>项</v>
      </c>
    </row>
    <row r="366" spans="1:8" ht="36" hidden="1" customHeight="1">
      <c r="A366" s="370" t="s">
        <v>737</v>
      </c>
      <c r="B366" s="376" t="s">
        <v>737</v>
      </c>
      <c r="C366" s="377" t="s">
        <v>738</v>
      </c>
      <c r="D366" s="256"/>
      <c r="E366" s="256"/>
      <c r="F366" s="63" t="str">
        <f t="shared" si="17"/>
        <v/>
      </c>
      <c r="G366" s="230" t="str">
        <f t="shared" si="15"/>
        <v>否</v>
      </c>
      <c r="H366" s="122" t="str">
        <f t="shared" si="16"/>
        <v>项</v>
      </c>
    </row>
    <row r="367" spans="1:8" ht="36" customHeight="1">
      <c r="A367" s="366">
        <v>205</v>
      </c>
      <c r="B367" s="367" t="s">
        <v>112</v>
      </c>
      <c r="C367" s="254" t="s">
        <v>113</v>
      </c>
      <c r="D367" s="256">
        <v>131301</v>
      </c>
      <c r="E367" s="256">
        <v>108730</v>
      </c>
      <c r="F367" s="63">
        <f t="shared" si="17"/>
        <v>-0.17199999999999999</v>
      </c>
      <c r="G367" s="230" t="str">
        <f t="shared" si="15"/>
        <v>是</v>
      </c>
      <c r="H367" s="122" t="str">
        <f t="shared" si="16"/>
        <v>类</v>
      </c>
    </row>
    <row r="368" spans="1:8" ht="36" customHeight="1">
      <c r="A368" s="366">
        <v>20501</v>
      </c>
      <c r="B368" s="367" t="s">
        <v>739</v>
      </c>
      <c r="C368" s="254" t="s">
        <v>740</v>
      </c>
      <c r="D368" s="256">
        <v>1115</v>
      </c>
      <c r="E368" s="256">
        <v>740</v>
      </c>
      <c r="F368" s="63">
        <f t="shared" si="17"/>
        <v>-0.33600000000000002</v>
      </c>
      <c r="G368" s="230" t="str">
        <f t="shared" si="15"/>
        <v>是</v>
      </c>
      <c r="H368" s="122" t="str">
        <f t="shared" si="16"/>
        <v>款</v>
      </c>
    </row>
    <row r="369" spans="1:8" ht="36" customHeight="1">
      <c r="A369" s="366">
        <v>2050101</v>
      </c>
      <c r="B369" s="368" t="s">
        <v>741</v>
      </c>
      <c r="C369" s="258" t="s">
        <v>172</v>
      </c>
      <c r="D369" s="256">
        <v>580</v>
      </c>
      <c r="E369" s="256">
        <v>620</v>
      </c>
      <c r="F369" s="63">
        <f t="shared" si="17"/>
        <v>6.9000000000000006E-2</v>
      </c>
      <c r="G369" s="230" t="str">
        <f t="shared" si="15"/>
        <v>是</v>
      </c>
      <c r="H369" s="122" t="str">
        <f t="shared" si="16"/>
        <v>项</v>
      </c>
    </row>
    <row r="370" spans="1:8" ht="36" hidden="1" customHeight="1">
      <c r="A370" s="366">
        <v>2050102</v>
      </c>
      <c r="B370" s="368" t="s">
        <v>742</v>
      </c>
      <c r="C370" s="258" t="s">
        <v>174</v>
      </c>
      <c r="D370" s="256">
        <v>0</v>
      </c>
      <c r="E370" s="256">
        <v>0</v>
      </c>
      <c r="F370" s="63" t="str">
        <f t="shared" si="17"/>
        <v/>
      </c>
      <c r="G370" s="230" t="str">
        <f t="shared" si="15"/>
        <v>否</v>
      </c>
      <c r="H370" s="122" t="str">
        <f t="shared" si="16"/>
        <v>项</v>
      </c>
    </row>
    <row r="371" spans="1:8" ht="36" hidden="1" customHeight="1">
      <c r="A371" s="366">
        <v>2050103</v>
      </c>
      <c r="B371" s="368" t="s">
        <v>743</v>
      </c>
      <c r="C371" s="258" t="s">
        <v>176</v>
      </c>
      <c r="D371" s="256">
        <v>0</v>
      </c>
      <c r="E371" s="256">
        <v>0</v>
      </c>
      <c r="F371" s="63" t="str">
        <f t="shared" si="17"/>
        <v/>
      </c>
      <c r="G371" s="230" t="str">
        <f t="shared" si="15"/>
        <v>否</v>
      </c>
      <c r="H371" s="122" t="str">
        <f t="shared" si="16"/>
        <v>项</v>
      </c>
    </row>
    <row r="372" spans="1:8" ht="36" customHeight="1">
      <c r="A372" s="366">
        <v>2050199</v>
      </c>
      <c r="B372" s="368" t="s">
        <v>744</v>
      </c>
      <c r="C372" s="258" t="s">
        <v>745</v>
      </c>
      <c r="D372" s="256">
        <v>535</v>
      </c>
      <c r="E372" s="256">
        <v>120</v>
      </c>
      <c r="F372" s="63">
        <f t="shared" si="17"/>
        <v>-0.77600000000000002</v>
      </c>
      <c r="G372" s="230" t="str">
        <f t="shared" si="15"/>
        <v>是</v>
      </c>
      <c r="H372" s="122" t="str">
        <f t="shared" si="16"/>
        <v>项</v>
      </c>
    </row>
    <row r="373" spans="1:8" ht="36" customHeight="1">
      <c r="A373" s="366">
        <v>20502</v>
      </c>
      <c r="B373" s="367" t="s">
        <v>746</v>
      </c>
      <c r="C373" s="254" t="s">
        <v>747</v>
      </c>
      <c r="D373" s="256">
        <v>115184</v>
      </c>
      <c r="E373" s="256">
        <v>94413</v>
      </c>
      <c r="F373" s="63">
        <f t="shared" si="17"/>
        <v>-0.18</v>
      </c>
      <c r="G373" s="230" t="str">
        <f t="shared" si="15"/>
        <v>是</v>
      </c>
      <c r="H373" s="122" t="str">
        <f t="shared" si="16"/>
        <v>款</v>
      </c>
    </row>
    <row r="374" spans="1:8" ht="36" customHeight="1">
      <c r="A374" s="366">
        <v>2050201</v>
      </c>
      <c r="B374" s="368" t="s">
        <v>748</v>
      </c>
      <c r="C374" s="258" t="s">
        <v>749</v>
      </c>
      <c r="D374" s="256">
        <v>6682</v>
      </c>
      <c r="E374" s="256">
        <v>3695</v>
      </c>
      <c r="F374" s="63">
        <f t="shared" si="17"/>
        <v>-0.44700000000000001</v>
      </c>
      <c r="G374" s="230" t="str">
        <f t="shared" si="15"/>
        <v>是</v>
      </c>
      <c r="H374" s="122" t="str">
        <f t="shared" si="16"/>
        <v>项</v>
      </c>
    </row>
    <row r="375" spans="1:8" ht="36" customHeight="1">
      <c r="A375" s="366">
        <v>2050202</v>
      </c>
      <c r="B375" s="368" t="s">
        <v>750</v>
      </c>
      <c r="C375" s="258" t="s">
        <v>751</v>
      </c>
      <c r="D375" s="256">
        <v>56989</v>
      </c>
      <c r="E375" s="256">
        <v>46718</v>
      </c>
      <c r="F375" s="63">
        <f t="shared" si="17"/>
        <v>-0.18</v>
      </c>
      <c r="G375" s="230" t="str">
        <f t="shared" si="15"/>
        <v>是</v>
      </c>
      <c r="H375" s="122" t="str">
        <f t="shared" si="16"/>
        <v>项</v>
      </c>
    </row>
    <row r="376" spans="1:8" ht="36" customHeight="1">
      <c r="A376" s="366">
        <v>2050203</v>
      </c>
      <c r="B376" s="368" t="s">
        <v>752</v>
      </c>
      <c r="C376" s="258" t="s">
        <v>753</v>
      </c>
      <c r="D376" s="256">
        <v>33581</v>
      </c>
      <c r="E376" s="256">
        <v>28910</v>
      </c>
      <c r="F376" s="63">
        <f t="shared" si="17"/>
        <v>-0.13900000000000001</v>
      </c>
      <c r="G376" s="230" t="str">
        <f t="shared" si="15"/>
        <v>是</v>
      </c>
      <c r="H376" s="122" t="str">
        <f t="shared" si="16"/>
        <v>项</v>
      </c>
    </row>
    <row r="377" spans="1:8" ht="36" customHeight="1">
      <c r="A377" s="366">
        <v>2050204</v>
      </c>
      <c r="B377" s="368" t="s">
        <v>754</v>
      </c>
      <c r="C377" s="258" t="s">
        <v>755</v>
      </c>
      <c r="D377" s="256">
        <v>16882</v>
      </c>
      <c r="E377" s="256">
        <v>14300</v>
      </c>
      <c r="F377" s="63">
        <f t="shared" si="17"/>
        <v>-0.153</v>
      </c>
      <c r="G377" s="230" t="str">
        <f t="shared" si="15"/>
        <v>是</v>
      </c>
      <c r="H377" s="122" t="str">
        <f t="shared" si="16"/>
        <v>项</v>
      </c>
    </row>
    <row r="378" spans="1:8" ht="36" hidden="1" customHeight="1">
      <c r="A378" s="366">
        <v>2050205</v>
      </c>
      <c r="B378" s="368" t="s">
        <v>756</v>
      </c>
      <c r="C378" s="258" t="s">
        <v>757</v>
      </c>
      <c r="D378" s="256">
        <v>0</v>
      </c>
      <c r="E378" s="256">
        <v>0</v>
      </c>
      <c r="F378" s="63" t="str">
        <f t="shared" si="17"/>
        <v/>
      </c>
      <c r="G378" s="230" t="str">
        <f t="shared" si="15"/>
        <v>否</v>
      </c>
      <c r="H378" s="122" t="str">
        <f t="shared" si="16"/>
        <v>项</v>
      </c>
    </row>
    <row r="379" spans="1:8" ht="36" hidden="1" customHeight="1">
      <c r="A379" s="366">
        <v>2050206</v>
      </c>
      <c r="B379" s="368" t="s">
        <v>758</v>
      </c>
      <c r="C379" s="258" t="s">
        <v>759</v>
      </c>
      <c r="D379" s="256">
        <v>0</v>
      </c>
      <c r="E379" s="256"/>
      <c r="F379" s="63" t="str">
        <f t="shared" si="17"/>
        <v/>
      </c>
      <c r="G379" s="230" t="str">
        <f t="shared" si="15"/>
        <v>否</v>
      </c>
      <c r="H379" s="122" t="str">
        <f t="shared" si="16"/>
        <v>项</v>
      </c>
    </row>
    <row r="380" spans="1:8" ht="36" hidden="1" customHeight="1">
      <c r="A380" s="366">
        <v>2050207</v>
      </c>
      <c r="B380" s="368" t="s">
        <v>760</v>
      </c>
      <c r="C380" s="258" t="s">
        <v>761</v>
      </c>
      <c r="D380" s="256">
        <v>0</v>
      </c>
      <c r="E380" s="256"/>
      <c r="F380" s="63" t="str">
        <f t="shared" si="17"/>
        <v/>
      </c>
      <c r="G380" s="230" t="str">
        <f t="shared" si="15"/>
        <v>否</v>
      </c>
      <c r="H380" s="122" t="str">
        <f t="shared" si="16"/>
        <v>项</v>
      </c>
    </row>
    <row r="381" spans="1:8" ht="36" customHeight="1">
      <c r="A381" s="366">
        <v>2050299</v>
      </c>
      <c r="B381" s="368" t="s">
        <v>762</v>
      </c>
      <c r="C381" s="258" t="s">
        <v>763</v>
      </c>
      <c r="D381" s="256">
        <v>1050</v>
      </c>
      <c r="E381" s="256">
        <v>790</v>
      </c>
      <c r="F381" s="63">
        <f t="shared" si="17"/>
        <v>-0.248</v>
      </c>
      <c r="G381" s="230" t="str">
        <f t="shared" si="15"/>
        <v>是</v>
      </c>
      <c r="H381" s="122" t="str">
        <f t="shared" si="16"/>
        <v>项</v>
      </c>
    </row>
    <row r="382" spans="1:8" ht="36" customHeight="1">
      <c r="A382" s="366">
        <v>20503</v>
      </c>
      <c r="B382" s="367" t="s">
        <v>764</v>
      </c>
      <c r="C382" s="254" t="s">
        <v>765</v>
      </c>
      <c r="D382" s="256">
        <v>4021</v>
      </c>
      <c r="E382" s="256">
        <v>3280</v>
      </c>
      <c r="F382" s="63">
        <f t="shared" si="17"/>
        <v>-0.184</v>
      </c>
      <c r="G382" s="230" t="str">
        <f t="shared" si="15"/>
        <v>是</v>
      </c>
      <c r="H382" s="122" t="str">
        <f t="shared" si="16"/>
        <v>款</v>
      </c>
    </row>
    <row r="383" spans="1:8" ht="36" hidden="1" customHeight="1">
      <c r="A383" s="366">
        <v>2050301</v>
      </c>
      <c r="B383" s="368" t="s">
        <v>766</v>
      </c>
      <c r="C383" s="258" t="s">
        <v>767</v>
      </c>
      <c r="D383" s="256">
        <v>0</v>
      </c>
      <c r="E383" s="256">
        <v>0</v>
      </c>
      <c r="F383" s="63" t="str">
        <f t="shared" si="17"/>
        <v/>
      </c>
      <c r="G383" s="230" t="str">
        <f t="shared" si="15"/>
        <v>否</v>
      </c>
      <c r="H383" s="122" t="str">
        <f t="shared" si="16"/>
        <v>项</v>
      </c>
    </row>
    <row r="384" spans="1:8" ht="36" customHeight="1">
      <c r="A384" s="366">
        <v>2050302</v>
      </c>
      <c r="B384" s="368" t="s">
        <v>768</v>
      </c>
      <c r="C384" s="258" t="s">
        <v>769</v>
      </c>
      <c r="D384" s="256">
        <v>3986</v>
      </c>
      <c r="E384" s="256">
        <v>3280</v>
      </c>
      <c r="F384" s="63">
        <f t="shared" si="17"/>
        <v>-0.17699999999999999</v>
      </c>
      <c r="G384" s="230" t="str">
        <f t="shared" si="15"/>
        <v>是</v>
      </c>
      <c r="H384" s="122" t="str">
        <f t="shared" si="16"/>
        <v>项</v>
      </c>
    </row>
    <row r="385" spans="1:8" ht="36" hidden="1" customHeight="1">
      <c r="A385" s="366">
        <v>2050303</v>
      </c>
      <c r="B385" s="368" t="s">
        <v>770</v>
      </c>
      <c r="C385" s="258" t="s">
        <v>771</v>
      </c>
      <c r="D385" s="256">
        <v>0</v>
      </c>
      <c r="E385" s="256">
        <v>0</v>
      </c>
      <c r="F385" s="63" t="str">
        <f t="shared" si="17"/>
        <v/>
      </c>
      <c r="G385" s="230" t="str">
        <f t="shared" si="15"/>
        <v>否</v>
      </c>
      <c r="H385" s="122" t="str">
        <f t="shared" si="16"/>
        <v>项</v>
      </c>
    </row>
    <row r="386" spans="1:8" ht="36" hidden="1" customHeight="1">
      <c r="A386" s="366">
        <v>2050305</v>
      </c>
      <c r="B386" s="368" t="s">
        <v>772</v>
      </c>
      <c r="C386" s="258" t="s">
        <v>773</v>
      </c>
      <c r="D386" s="256">
        <v>0</v>
      </c>
      <c r="E386" s="256">
        <v>0</v>
      </c>
      <c r="F386" s="63" t="str">
        <f t="shared" si="17"/>
        <v/>
      </c>
      <c r="G386" s="230" t="str">
        <f t="shared" si="15"/>
        <v>否</v>
      </c>
      <c r="H386" s="122" t="str">
        <f t="shared" si="16"/>
        <v>项</v>
      </c>
    </row>
    <row r="387" spans="1:8" ht="36" customHeight="1">
      <c r="A387" s="366">
        <v>2050399</v>
      </c>
      <c r="B387" s="368" t="s">
        <v>774</v>
      </c>
      <c r="C387" s="258" t="s">
        <v>775</v>
      </c>
      <c r="D387" s="256">
        <v>35</v>
      </c>
      <c r="E387" s="256">
        <v>0</v>
      </c>
      <c r="F387" s="63">
        <f t="shared" si="17"/>
        <v>-1</v>
      </c>
      <c r="G387" s="230" t="str">
        <f t="shared" si="15"/>
        <v>是</v>
      </c>
      <c r="H387" s="122" t="str">
        <f t="shared" si="16"/>
        <v>项</v>
      </c>
    </row>
    <row r="388" spans="1:8" ht="36" hidden="1" customHeight="1">
      <c r="A388" s="366">
        <v>20504</v>
      </c>
      <c r="B388" s="367" t="s">
        <v>776</v>
      </c>
      <c r="C388" s="254" t="s">
        <v>777</v>
      </c>
      <c r="D388" s="256">
        <v>0</v>
      </c>
      <c r="E388" s="256">
        <v>0</v>
      </c>
      <c r="F388" s="63" t="str">
        <f t="shared" si="17"/>
        <v/>
      </c>
      <c r="G388" s="230" t="str">
        <f t="shared" ref="G388:G451" si="18">IF(LEN(B388)=3,"是",IF(C388&lt;&gt;"",IF(SUM(D388:E388)&lt;&gt;0,"是","否"),"是"))</f>
        <v>否</v>
      </c>
      <c r="H388" s="122" t="str">
        <f t="shared" ref="H388:H451" si="19">IF(LEN(B388)=3,"类",IF(LEN(B388)=5,"款","项"))</f>
        <v>款</v>
      </c>
    </row>
    <row r="389" spans="1:8" ht="36" hidden="1" customHeight="1">
      <c r="A389" s="366">
        <v>2050401</v>
      </c>
      <c r="B389" s="368" t="s">
        <v>778</v>
      </c>
      <c r="C389" s="258" t="s">
        <v>779</v>
      </c>
      <c r="D389" s="256">
        <v>0</v>
      </c>
      <c r="E389" s="256">
        <v>0</v>
      </c>
      <c r="F389" s="63" t="str">
        <f t="shared" ref="F389:F452" si="20">IF(D389&gt;0,E389/D389-1,IF(D389&lt;0,-(E389/D389-1),""))</f>
        <v/>
      </c>
      <c r="G389" s="230" t="str">
        <f t="shared" si="18"/>
        <v>否</v>
      </c>
      <c r="H389" s="122" t="str">
        <f t="shared" si="19"/>
        <v>项</v>
      </c>
    </row>
    <row r="390" spans="1:8" ht="36" hidden="1" customHeight="1">
      <c r="A390" s="366">
        <v>2050402</v>
      </c>
      <c r="B390" s="368" t="s">
        <v>780</v>
      </c>
      <c r="C390" s="258" t="s">
        <v>781</v>
      </c>
      <c r="D390" s="256">
        <v>0</v>
      </c>
      <c r="E390" s="256">
        <v>0</v>
      </c>
      <c r="F390" s="63" t="str">
        <f t="shared" si="20"/>
        <v/>
      </c>
      <c r="G390" s="230" t="str">
        <f t="shared" si="18"/>
        <v>否</v>
      </c>
      <c r="H390" s="122" t="str">
        <f t="shared" si="19"/>
        <v>项</v>
      </c>
    </row>
    <row r="391" spans="1:8" ht="36" hidden="1" customHeight="1">
      <c r="A391" s="366">
        <v>2050403</v>
      </c>
      <c r="B391" s="368" t="s">
        <v>782</v>
      </c>
      <c r="C391" s="258" t="s">
        <v>783</v>
      </c>
      <c r="D391" s="256">
        <v>0</v>
      </c>
      <c r="E391" s="256">
        <v>0</v>
      </c>
      <c r="F391" s="63" t="str">
        <f t="shared" si="20"/>
        <v/>
      </c>
      <c r="G391" s="230" t="str">
        <f t="shared" si="18"/>
        <v>否</v>
      </c>
      <c r="H391" s="122" t="str">
        <f t="shared" si="19"/>
        <v>项</v>
      </c>
    </row>
    <row r="392" spans="1:8" ht="36" hidden="1" customHeight="1">
      <c r="A392" s="366">
        <v>2050404</v>
      </c>
      <c r="B392" s="368" t="s">
        <v>784</v>
      </c>
      <c r="C392" s="258" t="s">
        <v>785</v>
      </c>
      <c r="D392" s="256">
        <v>0</v>
      </c>
      <c r="E392" s="256">
        <v>0</v>
      </c>
      <c r="F392" s="63" t="str">
        <f t="shared" si="20"/>
        <v/>
      </c>
      <c r="G392" s="230" t="str">
        <f t="shared" si="18"/>
        <v>否</v>
      </c>
      <c r="H392" s="122" t="str">
        <f t="shared" si="19"/>
        <v>项</v>
      </c>
    </row>
    <row r="393" spans="1:8" ht="36" hidden="1" customHeight="1">
      <c r="A393" s="366">
        <v>2050499</v>
      </c>
      <c r="B393" s="368" t="s">
        <v>786</v>
      </c>
      <c r="C393" s="258" t="s">
        <v>787</v>
      </c>
      <c r="D393" s="256">
        <v>0</v>
      </c>
      <c r="E393" s="256">
        <v>0</v>
      </c>
      <c r="F393" s="63" t="str">
        <f t="shared" si="20"/>
        <v/>
      </c>
      <c r="G393" s="230" t="str">
        <f t="shared" si="18"/>
        <v>否</v>
      </c>
      <c r="H393" s="122" t="str">
        <f t="shared" si="19"/>
        <v>项</v>
      </c>
    </row>
    <row r="394" spans="1:8" ht="36" hidden="1" customHeight="1">
      <c r="A394" s="366">
        <v>20505</v>
      </c>
      <c r="B394" s="367" t="s">
        <v>788</v>
      </c>
      <c r="C394" s="254" t="s">
        <v>789</v>
      </c>
      <c r="D394" s="256">
        <v>0</v>
      </c>
      <c r="E394" s="256">
        <v>0</v>
      </c>
      <c r="F394" s="63" t="str">
        <f t="shared" si="20"/>
        <v/>
      </c>
      <c r="G394" s="230" t="str">
        <f t="shared" si="18"/>
        <v>否</v>
      </c>
      <c r="H394" s="122" t="str">
        <f t="shared" si="19"/>
        <v>款</v>
      </c>
    </row>
    <row r="395" spans="1:8" ht="36" hidden="1" customHeight="1">
      <c r="A395" s="366">
        <v>2050501</v>
      </c>
      <c r="B395" s="368" t="s">
        <v>790</v>
      </c>
      <c r="C395" s="258" t="s">
        <v>791</v>
      </c>
      <c r="D395" s="256">
        <v>0</v>
      </c>
      <c r="E395" s="256">
        <v>0</v>
      </c>
      <c r="F395" s="63" t="str">
        <f t="shared" si="20"/>
        <v/>
      </c>
      <c r="G395" s="230" t="str">
        <f t="shared" si="18"/>
        <v>否</v>
      </c>
      <c r="H395" s="122" t="str">
        <f t="shared" si="19"/>
        <v>项</v>
      </c>
    </row>
    <row r="396" spans="1:8" ht="36" hidden="1" customHeight="1">
      <c r="A396" s="366">
        <v>2050502</v>
      </c>
      <c r="B396" s="368" t="s">
        <v>792</v>
      </c>
      <c r="C396" s="258" t="s">
        <v>793</v>
      </c>
      <c r="D396" s="256">
        <v>0</v>
      </c>
      <c r="E396" s="256">
        <v>0</v>
      </c>
      <c r="F396" s="63" t="str">
        <f t="shared" si="20"/>
        <v/>
      </c>
      <c r="G396" s="230" t="str">
        <f t="shared" si="18"/>
        <v>否</v>
      </c>
      <c r="H396" s="122" t="str">
        <f t="shared" si="19"/>
        <v>项</v>
      </c>
    </row>
    <row r="397" spans="1:8" ht="36" hidden="1" customHeight="1">
      <c r="A397" s="366">
        <v>2050599</v>
      </c>
      <c r="B397" s="368" t="s">
        <v>794</v>
      </c>
      <c r="C397" s="258" t="s">
        <v>795</v>
      </c>
      <c r="D397" s="256">
        <v>0</v>
      </c>
      <c r="E397" s="256">
        <v>0</v>
      </c>
      <c r="F397" s="63" t="str">
        <f t="shared" si="20"/>
        <v/>
      </c>
      <c r="G397" s="230" t="str">
        <f t="shared" si="18"/>
        <v>否</v>
      </c>
      <c r="H397" s="122" t="str">
        <f t="shared" si="19"/>
        <v>项</v>
      </c>
    </row>
    <row r="398" spans="1:8" ht="36" hidden="1" customHeight="1">
      <c r="A398" s="366">
        <v>20506</v>
      </c>
      <c r="B398" s="367" t="s">
        <v>796</v>
      </c>
      <c r="C398" s="254" t="s">
        <v>797</v>
      </c>
      <c r="D398" s="256">
        <v>0</v>
      </c>
      <c r="E398" s="256">
        <v>0</v>
      </c>
      <c r="F398" s="63" t="str">
        <f t="shared" si="20"/>
        <v/>
      </c>
      <c r="G398" s="230" t="str">
        <f t="shared" si="18"/>
        <v>否</v>
      </c>
      <c r="H398" s="122" t="str">
        <f t="shared" si="19"/>
        <v>款</v>
      </c>
    </row>
    <row r="399" spans="1:8" ht="36" hidden="1" customHeight="1">
      <c r="A399" s="366">
        <v>2050601</v>
      </c>
      <c r="B399" s="368" t="s">
        <v>798</v>
      </c>
      <c r="C399" s="258" t="s">
        <v>799</v>
      </c>
      <c r="D399" s="256">
        <v>0</v>
      </c>
      <c r="E399" s="256">
        <v>0</v>
      </c>
      <c r="F399" s="63" t="str">
        <f t="shared" si="20"/>
        <v/>
      </c>
      <c r="G399" s="230" t="str">
        <f t="shared" si="18"/>
        <v>否</v>
      </c>
      <c r="H399" s="122" t="str">
        <f t="shared" si="19"/>
        <v>项</v>
      </c>
    </row>
    <row r="400" spans="1:8" ht="36" hidden="1" customHeight="1">
      <c r="A400" s="366">
        <v>2050602</v>
      </c>
      <c r="B400" s="368" t="s">
        <v>800</v>
      </c>
      <c r="C400" s="258" t="s">
        <v>801</v>
      </c>
      <c r="D400" s="256">
        <v>0</v>
      </c>
      <c r="E400" s="256">
        <v>0</v>
      </c>
      <c r="F400" s="63" t="str">
        <f t="shared" si="20"/>
        <v/>
      </c>
      <c r="G400" s="230" t="str">
        <f t="shared" si="18"/>
        <v>否</v>
      </c>
      <c r="H400" s="122" t="str">
        <f t="shared" si="19"/>
        <v>项</v>
      </c>
    </row>
    <row r="401" spans="1:8" ht="36" hidden="1" customHeight="1">
      <c r="A401" s="366">
        <v>2050699</v>
      </c>
      <c r="B401" s="368" t="s">
        <v>802</v>
      </c>
      <c r="C401" s="258" t="s">
        <v>803</v>
      </c>
      <c r="D401" s="256">
        <v>0</v>
      </c>
      <c r="E401" s="256">
        <v>0</v>
      </c>
      <c r="F401" s="63" t="str">
        <f t="shared" si="20"/>
        <v/>
      </c>
      <c r="G401" s="230" t="str">
        <f t="shared" si="18"/>
        <v>否</v>
      </c>
      <c r="H401" s="122" t="str">
        <f t="shared" si="19"/>
        <v>项</v>
      </c>
    </row>
    <row r="402" spans="1:8" ht="36" customHeight="1">
      <c r="A402" s="366">
        <v>20507</v>
      </c>
      <c r="B402" s="367" t="s">
        <v>804</v>
      </c>
      <c r="C402" s="254" t="s">
        <v>805</v>
      </c>
      <c r="D402" s="256">
        <v>270</v>
      </c>
      <c r="E402" s="256">
        <v>120</v>
      </c>
      <c r="F402" s="63">
        <f t="shared" si="20"/>
        <v>-0.55600000000000005</v>
      </c>
      <c r="G402" s="230" t="str">
        <f t="shared" si="18"/>
        <v>是</v>
      </c>
      <c r="H402" s="122" t="str">
        <f t="shared" si="19"/>
        <v>款</v>
      </c>
    </row>
    <row r="403" spans="1:8" ht="36" customHeight="1">
      <c r="A403" s="366">
        <v>2050701</v>
      </c>
      <c r="B403" s="368" t="s">
        <v>806</v>
      </c>
      <c r="C403" s="258" t="s">
        <v>807</v>
      </c>
      <c r="D403" s="256">
        <v>270</v>
      </c>
      <c r="E403" s="256">
        <v>120</v>
      </c>
      <c r="F403" s="63">
        <f t="shared" si="20"/>
        <v>-0.55600000000000005</v>
      </c>
      <c r="G403" s="230" t="str">
        <f t="shared" si="18"/>
        <v>是</v>
      </c>
      <c r="H403" s="122" t="str">
        <f t="shared" si="19"/>
        <v>项</v>
      </c>
    </row>
    <row r="404" spans="1:8" ht="36" hidden="1" customHeight="1">
      <c r="A404" s="366">
        <v>2050702</v>
      </c>
      <c r="B404" s="368" t="s">
        <v>808</v>
      </c>
      <c r="C404" s="258" t="s">
        <v>809</v>
      </c>
      <c r="D404" s="256">
        <v>0</v>
      </c>
      <c r="E404" s="256">
        <v>0</v>
      </c>
      <c r="F404" s="63" t="str">
        <f t="shared" si="20"/>
        <v/>
      </c>
      <c r="G404" s="230" t="str">
        <f t="shared" si="18"/>
        <v>否</v>
      </c>
      <c r="H404" s="122" t="str">
        <f t="shared" si="19"/>
        <v>项</v>
      </c>
    </row>
    <row r="405" spans="1:8" ht="36" hidden="1" customHeight="1">
      <c r="A405" s="366">
        <v>2050799</v>
      </c>
      <c r="B405" s="368" t="s">
        <v>810</v>
      </c>
      <c r="C405" s="258" t="s">
        <v>811</v>
      </c>
      <c r="D405" s="256">
        <v>0</v>
      </c>
      <c r="E405" s="256">
        <v>0</v>
      </c>
      <c r="F405" s="63" t="str">
        <f t="shared" si="20"/>
        <v/>
      </c>
      <c r="G405" s="230" t="str">
        <f t="shared" si="18"/>
        <v>否</v>
      </c>
      <c r="H405" s="122" t="str">
        <f t="shared" si="19"/>
        <v>项</v>
      </c>
    </row>
    <row r="406" spans="1:8" ht="36" customHeight="1">
      <c r="A406" s="366">
        <v>20508</v>
      </c>
      <c r="B406" s="367" t="s">
        <v>812</v>
      </c>
      <c r="C406" s="254" t="s">
        <v>813</v>
      </c>
      <c r="D406" s="256">
        <v>780</v>
      </c>
      <c r="E406" s="256">
        <v>696</v>
      </c>
      <c r="F406" s="63">
        <f t="shared" si="20"/>
        <v>-0.108</v>
      </c>
      <c r="G406" s="230" t="str">
        <f t="shared" si="18"/>
        <v>是</v>
      </c>
      <c r="H406" s="122" t="str">
        <f t="shared" si="19"/>
        <v>款</v>
      </c>
    </row>
    <row r="407" spans="1:8" ht="36" customHeight="1">
      <c r="A407" s="366">
        <v>2050801</v>
      </c>
      <c r="B407" s="368" t="s">
        <v>814</v>
      </c>
      <c r="C407" s="258" t="s">
        <v>815</v>
      </c>
      <c r="D407" s="256">
        <v>450</v>
      </c>
      <c r="E407" s="256">
        <v>374</v>
      </c>
      <c r="F407" s="63">
        <f t="shared" si="20"/>
        <v>-0.16900000000000001</v>
      </c>
      <c r="G407" s="230" t="str">
        <f t="shared" si="18"/>
        <v>是</v>
      </c>
      <c r="H407" s="122" t="str">
        <f t="shared" si="19"/>
        <v>项</v>
      </c>
    </row>
    <row r="408" spans="1:8" ht="36" customHeight="1">
      <c r="A408" s="366">
        <v>2050802</v>
      </c>
      <c r="B408" s="368" t="s">
        <v>816</v>
      </c>
      <c r="C408" s="258" t="s">
        <v>817</v>
      </c>
      <c r="D408" s="256">
        <v>330</v>
      </c>
      <c r="E408" s="256">
        <v>322</v>
      </c>
      <c r="F408" s="63">
        <f t="shared" si="20"/>
        <v>-2.4E-2</v>
      </c>
      <c r="G408" s="230" t="str">
        <f t="shared" si="18"/>
        <v>是</v>
      </c>
      <c r="H408" s="122" t="str">
        <f t="shared" si="19"/>
        <v>项</v>
      </c>
    </row>
    <row r="409" spans="1:8" ht="36" hidden="1" customHeight="1">
      <c r="A409" s="366">
        <v>2050803</v>
      </c>
      <c r="B409" s="368" t="s">
        <v>818</v>
      </c>
      <c r="C409" s="258" t="s">
        <v>819</v>
      </c>
      <c r="D409" s="256">
        <v>0</v>
      </c>
      <c r="E409" s="256">
        <v>0</v>
      </c>
      <c r="F409" s="63" t="str">
        <f t="shared" si="20"/>
        <v/>
      </c>
      <c r="G409" s="230" t="str">
        <f t="shared" si="18"/>
        <v>否</v>
      </c>
      <c r="H409" s="122" t="str">
        <f t="shared" si="19"/>
        <v>项</v>
      </c>
    </row>
    <row r="410" spans="1:8" ht="36" hidden="1" customHeight="1">
      <c r="A410" s="366">
        <v>2050804</v>
      </c>
      <c r="B410" s="368" t="s">
        <v>820</v>
      </c>
      <c r="C410" s="258" t="s">
        <v>821</v>
      </c>
      <c r="D410" s="256">
        <v>0</v>
      </c>
      <c r="E410" s="256">
        <v>0</v>
      </c>
      <c r="F410" s="63" t="str">
        <f t="shared" si="20"/>
        <v/>
      </c>
      <c r="G410" s="230" t="str">
        <f t="shared" si="18"/>
        <v>否</v>
      </c>
      <c r="H410" s="122" t="str">
        <f t="shared" si="19"/>
        <v>项</v>
      </c>
    </row>
    <row r="411" spans="1:8" ht="36" hidden="1" customHeight="1">
      <c r="A411" s="366">
        <v>2050899</v>
      </c>
      <c r="B411" s="368" t="s">
        <v>822</v>
      </c>
      <c r="C411" s="258" t="s">
        <v>823</v>
      </c>
      <c r="D411" s="256">
        <v>0</v>
      </c>
      <c r="E411" s="256">
        <v>0</v>
      </c>
      <c r="F411" s="63" t="str">
        <f t="shared" si="20"/>
        <v/>
      </c>
      <c r="G411" s="230" t="str">
        <f t="shared" si="18"/>
        <v>否</v>
      </c>
      <c r="H411" s="122" t="str">
        <f t="shared" si="19"/>
        <v>项</v>
      </c>
    </row>
    <row r="412" spans="1:8" ht="36" customHeight="1">
      <c r="A412" s="366">
        <v>20509</v>
      </c>
      <c r="B412" s="367" t="s">
        <v>824</v>
      </c>
      <c r="C412" s="254" t="s">
        <v>825</v>
      </c>
      <c r="D412" s="256">
        <v>9161</v>
      </c>
      <c r="E412" s="256">
        <v>9433</v>
      </c>
      <c r="F412" s="63">
        <f t="shared" si="20"/>
        <v>0.03</v>
      </c>
      <c r="G412" s="230" t="str">
        <f t="shared" si="18"/>
        <v>是</v>
      </c>
      <c r="H412" s="122" t="str">
        <f t="shared" si="19"/>
        <v>款</v>
      </c>
    </row>
    <row r="413" spans="1:8" s="358" customFormat="1" ht="36" customHeight="1">
      <c r="A413" s="378">
        <v>2050901</v>
      </c>
      <c r="B413" s="368" t="s">
        <v>826</v>
      </c>
      <c r="C413" s="258" t="s">
        <v>827</v>
      </c>
      <c r="D413" s="256">
        <v>2984</v>
      </c>
      <c r="E413" s="256">
        <v>2827</v>
      </c>
      <c r="F413" s="63">
        <f t="shared" si="20"/>
        <v>-5.2999999999999999E-2</v>
      </c>
      <c r="G413" s="230" t="str">
        <f t="shared" si="18"/>
        <v>是</v>
      </c>
      <c r="H413" s="122" t="str">
        <f t="shared" si="19"/>
        <v>项</v>
      </c>
    </row>
    <row r="414" spans="1:8" ht="36" customHeight="1">
      <c r="A414" s="366">
        <v>2050902</v>
      </c>
      <c r="B414" s="368" t="s">
        <v>828</v>
      </c>
      <c r="C414" s="258" t="s">
        <v>829</v>
      </c>
      <c r="D414" s="256">
        <v>350</v>
      </c>
      <c r="E414" s="256">
        <v>0</v>
      </c>
      <c r="F414" s="63">
        <f t="shared" si="20"/>
        <v>-1</v>
      </c>
      <c r="G414" s="230" t="str">
        <f t="shared" si="18"/>
        <v>是</v>
      </c>
      <c r="H414" s="122" t="str">
        <f t="shared" si="19"/>
        <v>项</v>
      </c>
    </row>
    <row r="415" spans="1:8" ht="36" customHeight="1">
      <c r="A415" s="366">
        <v>2050903</v>
      </c>
      <c r="B415" s="368" t="s">
        <v>830</v>
      </c>
      <c r="C415" s="258" t="s">
        <v>831</v>
      </c>
      <c r="D415" s="256">
        <v>3231</v>
      </c>
      <c r="E415" s="256">
        <v>3010</v>
      </c>
      <c r="F415" s="63">
        <f t="shared" si="20"/>
        <v>-6.8000000000000005E-2</v>
      </c>
      <c r="G415" s="230" t="str">
        <f t="shared" si="18"/>
        <v>是</v>
      </c>
      <c r="H415" s="122" t="str">
        <f t="shared" si="19"/>
        <v>项</v>
      </c>
    </row>
    <row r="416" spans="1:8" s="358" customFormat="1" ht="36" customHeight="1">
      <c r="A416" s="378">
        <v>2050904</v>
      </c>
      <c r="B416" s="368" t="s">
        <v>832</v>
      </c>
      <c r="C416" s="258" t="s">
        <v>833</v>
      </c>
      <c r="D416" s="256">
        <v>76</v>
      </c>
      <c r="E416" s="256">
        <v>1196</v>
      </c>
      <c r="F416" s="63">
        <f t="shared" si="20"/>
        <v>14.737</v>
      </c>
      <c r="G416" s="230" t="str">
        <f t="shared" si="18"/>
        <v>是</v>
      </c>
      <c r="H416" s="122" t="str">
        <f t="shared" si="19"/>
        <v>项</v>
      </c>
    </row>
    <row r="417" spans="1:8" ht="36" hidden="1" customHeight="1">
      <c r="A417" s="366">
        <v>2050905</v>
      </c>
      <c r="B417" s="368" t="s">
        <v>834</v>
      </c>
      <c r="C417" s="258" t="s">
        <v>835</v>
      </c>
      <c r="D417" s="256">
        <v>0</v>
      </c>
      <c r="E417" s="256">
        <v>0</v>
      </c>
      <c r="F417" s="63" t="str">
        <f t="shared" si="20"/>
        <v/>
      </c>
      <c r="G417" s="230" t="str">
        <f t="shared" si="18"/>
        <v>否</v>
      </c>
      <c r="H417" s="122" t="str">
        <f t="shared" si="19"/>
        <v>项</v>
      </c>
    </row>
    <row r="418" spans="1:8" ht="36" customHeight="1">
      <c r="A418" s="366">
        <v>2050999</v>
      </c>
      <c r="B418" s="368" t="s">
        <v>836</v>
      </c>
      <c r="C418" s="258" t="s">
        <v>837</v>
      </c>
      <c r="D418" s="256">
        <v>2520</v>
      </c>
      <c r="E418" s="256">
        <v>2400</v>
      </c>
      <c r="F418" s="63">
        <f t="shared" si="20"/>
        <v>-4.8000000000000001E-2</v>
      </c>
      <c r="G418" s="230" t="str">
        <f t="shared" si="18"/>
        <v>是</v>
      </c>
      <c r="H418" s="122" t="str">
        <f t="shared" si="19"/>
        <v>项</v>
      </c>
    </row>
    <row r="419" spans="1:8" ht="36" customHeight="1">
      <c r="A419" s="366">
        <v>20599</v>
      </c>
      <c r="B419" s="367" t="s">
        <v>838</v>
      </c>
      <c r="C419" s="254" t="s">
        <v>839</v>
      </c>
      <c r="D419" s="256">
        <v>770</v>
      </c>
      <c r="E419" s="256">
        <v>48</v>
      </c>
      <c r="F419" s="63">
        <f t="shared" si="20"/>
        <v>-0.93799999999999994</v>
      </c>
      <c r="G419" s="230" t="str">
        <f t="shared" si="18"/>
        <v>是</v>
      </c>
      <c r="H419" s="122" t="str">
        <f t="shared" si="19"/>
        <v>款</v>
      </c>
    </row>
    <row r="420" spans="1:8" ht="36" customHeight="1">
      <c r="A420" s="370">
        <v>2059999</v>
      </c>
      <c r="B420" s="258">
        <v>2059999</v>
      </c>
      <c r="C420" s="258" t="s">
        <v>840</v>
      </c>
      <c r="D420" s="256">
        <v>770</v>
      </c>
      <c r="E420" s="256">
        <v>48</v>
      </c>
      <c r="F420" s="63">
        <f t="shared" si="20"/>
        <v>-0.93799999999999994</v>
      </c>
      <c r="G420" s="230" t="str">
        <f t="shared" si="18"/>
        <v>是</v>
      </c>
      <c r="H420" s="122" t="str">
        <f t="shared" si="19"/>
        <v>项</v>
      </c>
    </row>
    <row r="421" spans="1:8" ht="36" hidden="1" customHeight="1">
      <c r="A421" s="370" t="s">
        <v>841</v>
      </c>
      <c r="B421" s="372" t="s">
        <v>841</v>
      </c>
      <c r="C421" s="373" t="s">
        <v>552</v>
      </c>
      <c r="D421" s="256"/>
      <c r="E421" s="256"/>
      <c r="F421" s="63" t="str">
        <f t="shared" si="20"/>
        <v/>
      </c>
      <c r="G421" s="230" t="str">
        <f t="shared" si="18"/>
        <v>否</v>
      </c>
      <c r="H421" s="122" t="str">
        <f t="shared" si="19"/>
        <v>项</v>
      </c>
    </row>
    <row r="422" spans="1:8" ht="36" hidden="1" customHeight="1">
      <c r="A422" s="370" t="s">
        <v>842</v>
      </c>
      <c r="B422" s="372" t="s">
        <v>842</v>
      </c>
      <c r="C422" s="373" t="s">
        <v>843</v>
      </c>
      <c r="D422" s="256"/>
      <c r="E422" s="256"/>
      <c r="F422" s="63" t="str">
        <f t="shared" si="20"/>
        <v/>
      </c>
      <c r="G422" s="230" t="str">
        <f t="shared" si="18"/>
        <v>否</v>
      </c>
      <c r="H422" s="122" t="str">
        <f t="shared" si="19"/>
        <v>项</v>
      </c>
    </row>
    <row r="423" spans="1:8" ht="36" customHeight="1">
      <c r="A423" s="366">
        <v>206</v>
      </c>
      <c r="B423" s="367" t="s">
        <v>114</v>
      </c>
      <c r="C423" s="254" t="s">
        <v>115</v>
      </c>
      <c r="D423" s="256">
        <v>5840</v>
      </c>
      <c r="E423" s="256">
        <v>2948</v>
      </c>
      <c r="F423" s="63">
        <f t="shared" si="20"/>
        <v>-0.495</v>
      </c>
      <c r="G423" s="230" t="str">
        <f t="shared" si="18"/>
        <v>是</v>
      </c>
      <c r="H423" s="122" t="str">
        <f t="shared" si="19"/>
        <v>类</v>
      </c>
    </row>
    <row r="424" spans="1:8" ht="36" customHeight="1">
      <c r="A424" s="366">
        <v>20601</v>
      </c>
      <c r="B424" s="367" t="s">
        <v>844</v>
      </c>
      <c r="C424" s="254" t="s">
        <v>845</v>
      </c>
      <c r="D424" s="256">
        <v>23</v>
      </c>
      <c r="E424" s="256">
        <v>500</v>
      </c>
      <c r="F424" s="63">
        <f t="shared" si="20"/>
        <v>20.739000000000001</v>
      </c>
      <c r="G424" s="230" t="str">
        <f t="shared" si="18"/>
        <v>是</v>
      </c>
      <c r="H424" s="122" t="str">
        <f t="shared" si="19"/>
        <v>款</v>
      </c>
    </row>
    <row r="425" spans="1:8" ht="36" customHeight="1">
      <c r="A425" s="366">
        <v>2060101</v>
      </c>
      <c r="B425" s="368" t="s">
        <v>846</v>
      </c>
      <c r="C425" s="258" t="s">
        <v>172</v>
      </c>
      <c r="D425" s="256">
        <v>13</v>
      </c>
      <c r="E425" s="256">
        <v>0</v>
      </c>
      <c r="F425" s="63">
        <f t="shared" si="20"/>
        <v>-1</v>
      </c>
      <c r="G425" s="230" t="str">
        <f t="shared" si="18"/>
        <v>是</v>
      </c>
      <c r="H425" s="122" t="str">
        <f t="shared" si="19"/>
        <v>项</v>
      </c>
    </row>
    <row r="426" spans="1:8" ht="36" hidden="1" customHeight="1">
      <c r="A426" s="366">
        <v>2060102</v>
      </c>
      <c r="B426" s="368" t="s">
        <v>847</v>
      </c>
      <c r="C426" s="258" t="s">
        <v>174</v>
      </c>
      <c r="D426" s="256">
        <v>0</v>
      </c>
      <c r="E426" s="256">
        <v>0</v>
      </c>
      <c r="F426" s="63" t="str">
        <f t="shared" si="20"/>
        <v/>
      </c>
      <c r="G426" s="230" t="str">
        <f t="shared" si="18"/>
        <v>否</v>
      </c>
      <c r="H426" s="122" t="str">
        <f t="shared" si="19"/>
        <v>项</v>
      </c>
    </row>
    <row r="427" spans="1:8" ht="36" hidden="1" customHeight="1">
      <c r="A427" s="366">
        <v>2060103</v>
      </c>
      <c r="B427" s="368" t="s">
        <v>848</v>
      </c>
      <c r="C427" s="258" t="s">
        <v>176</v>
      </c>
      <c r="D427" s="256">
        <v>0</v>
      </c>
      <c r="E427" s="256">
        <v>0</v>
      </c>
      <c r="F427" s="63" t="str">
        <f t="shared" si="20"/>
        <v/>
      </c>
      <c r="G427" s="230" t="str">
        <f t="shared" si="18"/>
        <v>否</v>
      </c>
      <c r="H427" s="122" t="str">
        <f t="shared" si="19"/>
        <v>项</v>
      </c>
    </row>
    <row r="428" spans="1:8" ht="36" customHeight="1">
      <c r="A428" s="366">
        <v>2060199</v>
      </c>
      <c r="B428" s="368" t="s">
        <v>849</v>
      </c>
      <c r="C428" s="258" t="s">
        <v>850</v>
      </c>
      <c r="D428" s="256">
        <v>10</v>
      </c>
      <c r="E428" s="256">
        <v>500</v>
      </c>
      <c r="F428" s="63">
        <f t="shared" si="20"/>
        <v>49</v>
      </c>
      <c r="G428" s="230" t="str">
        <f t="shared" si="18"/>
        <v>是</v>
      </c>
      <c r="H428" s="122" t="str">
        <f t="shared" si="19"/>
        <v>项</v>
      </c>
    </row>
    <row r="429" spans="1:8" ht="36" hidden="1" customHeight="1">
      <c r="A429" s="366">
        <v>20602</v>
      </c>
      <c r="B429" s="367" t="s">
        <v>851</v>
      </c>
      <c r="C429" s="254" t="s">
        <v>852</v>
      </c>
      <c r="D429" s="256">
        <v>0</v>
      </c>
      <c r="E429" s="256">
        <v>0</v>
      </c>
      <c r="F429" s="63" t="str">
        <f t="shared" si="20"/>
        <v/>
      </c>
      <c r="G429" s="230" t="str">
        <f t="shared" si="18"/>
        <v>否</v>
      </c>
      <c r="H429" s="122" t="str">
        <f t="shared" si="19"/>
        <v>款</v>
      </c>
    </row>
    <row r="430" spans="1:8" ht="36" hidden="1" customHeight="1">
      <c r="A430" s="366">
        <v>2060201</v>
      </c>
      <c r="B430" s="368" t="s">
        <v>853</v>
      </c>
      <c r="C430" s="258" t="s">
        <v>854</v>
      </c>
      <c r="D430" s="256">
        <v>0</v>
      </c>
      <c r="E430" s="256">
        <v>0</v>
      </c>
      <c r="F430" s="63" t="str">
        <f t="shared" si="20"/>
        <v/>
      </c>
      <c r="G430" s="230" t="str">
        <f t="shared" si="18"/>
        <v>否</v>
      </c>
      <c r="H430" s="122" t="str">
        <f t="shared" si="19"/>
        <v>项</v>
      </c>
    </row>
    <row r="431" spans="1:8" ht="36" hidden="1" customHeight="1">
      <c r="A431" s="366">
        <v>2060203</v>
      </c>
      <c r="B431" s="368" t="s">
        <v>855</v>
      </c>
      <c r="C431" s="258" t="s">
        <v>856</v>
      </c>
      <c r="D431" s="256">
        <v>0</v>
      </c>
      <c r="E431" s="256">
        <v>0</v>
      </c>
      <c r="F431" s="63" t="str">
        <f t="shared" si="20"/>
        <v/>
      </c>
      <c r="G431" s="230" t="str">
        <f t="shared" si="18"/>
        <v>否</v>
      </c>
      <c r="H431" s="122" t="str">
        <f t="shared" si="19"/>
        <v>项</v>
      </c>
    </row>
    <row r="432" spans="1:8" ht="36" hidden="1" customHeight="1">
      <c r="A432" s="366">
        <v>2060204</v>
      </c>
      <c r="B432" s="368" t="s">
        <v>857</v>
      </c>
      <c r="C432" s="258" t="s">
        <v>858</v>
      </c>
      <c r="D432" s="256">
        <v>0</v>
      </c>
      <c r="E432" s="256">
        <v>0</v>
      </c>
      <c r="F432" s="63" t="str">
        <f t="shared" si="20"/>
        <v/>
      </c>
      <c r="G432" s="230" t="str">
        <f t="shared" si="18"/>
        <v>否</v>
      </c>
      <c r="H432" s="122" t="str">
        <f t="shared" si="19"/>
        <v>项</v>
      </c>
    </row>
    <row r="433" spans="1:8" ht="36" hidden="1" customHeight="1">
      <c r="A433" s="366">
        <v>2060205</v>
      </c>
      <c r="B433" s="368" t="s">
        <v>859</v>
      </c>
      <c r="C433" s="258" t="s">
        <v>860</v>
      </c>
      <c r="D433" s="256">
        <v>0</v>
      </c>
      <c r="E433" s="256">
        <v>0</v>
      </c>
      <c r="F433" s="63" t="str">
        <f t="shared" si="20"/>
        <v/>
      </c>
      <c r="G433" s="230" t="str">
        <f t="shared" si="18"/>
        <v>否</v>
      </c>
      <c r="H433" s="122" t="str">
        <f t="shared" si="19"/>
        <v>项</v>
      </c>
    </row>
    <row r="434" spans="1:8" ht="36" hidden="1" customHeight="1">
      <c r="A434" s="366">
        <v>2060206</v>
      </c>
      <c r="B434" s="368" t="s">
        <v>861</v>
      </c>
      <c r="C434" s="258" t="s">
        <v>862</v>
      </c>
      <c r="D434" s="256">
        <v>0</v>
      </c>
      <c r="E434" s="256">
        <v>0</v>
      </c>
      <c r="F434" s="63" t="str">
        <f t="shared" si="20"/>
        <v/>
      </c>
      <c r="G434" s="230" t="str">
        <f t="shared" si="18"/>
        <v>否</v>
      </c>
      <c r="H434" s="122" t="str">
        <f t="shared" si="19"/>
        <v>项</v>
      </c>
    </row>
    <row r="435" spans="1:8" ht="36" hidden="1" customHeight="1">
      <c r="A435" s="366">
        <v>2060207</v>
      </c>
      <c r="B435" s="368" t="s">
        <v>863</v>
      </c>
      <c r="C435" s="258" t="s">
        <v>864</v>
      </c>
      <c r="D435" s="256">
        <v>0</v>
      </c>
      <c r="E435" s="256">
        <v>0</v>
      </c>
      <c r="F435" s="63" t="str">
        <f t="shared" si="20"/>
        <v/>
      </c>
      <c r="G435" s="230" t="str">
        <f t="shared" si="18"/>
        <v>否</v>
      </c>
      <c r="H435" s="122" t="str">
        <f t="shared" si="19"/>
        <v>项</v>
      </c>
    </row>
    <row r="436" spans="1:8" ht="36" hidden="1" customHeight="1">
      <c r="A436" s="370">
        <v>2060208</v>
      </c>
      <c r="B436" s="371">
        <v>2060208</v>
      </c>
      <c r="C436" s="379" t="s">
        <v>865</v>
      </c>
      <c r="D436" s="256"/>
      <c r="E436" s="256">
        <v>0</v>
      </c>
      <c r="F436" s="63" t="str">
        <f t="shared" si="20"/>
        <v/>
      </c>
      <c r="G436" s="230" t="str">
        <f t="shared" si="18"/>
        <v>否</v>
      </c>
      <c r="H436" s="122" t="str">
        <f t="shared" si="19"/>
        <v>项</v>
      </c>
    </row>
    <row r="437" spans="1:8" ht="36" hidden="1" customHeight="1">
      <c r="A437" s="366">
        <v>2060299</v>
      </c>
      <c r="B437" s="368" t="s">
        <v>866</v>
      </c>
      <c r="C437" s="258" t="s">
        <v>867</v>
      </c>
      <c r="D437" s="256">
        <v>0</v>
      </c>
      <c r="E437" s="256">
        <v>0</v>
      </c>
      <c r="F437" s="63" t="str">
        <f t="shared" si="20"/>
        <v/>
      </c>
      <c r="G437" s="230" t="str">
        <f t="shared" si="18"/>
        <v>否</v>
      </c>
      <c r="H437" s="122" t="str">
        <f t="shared" si="19"/>
        <v>项</v>
      </c>
    </row>
    <row r="438" spans="1:8" ht="36" hidden="1" customHeight="1">
      <c r="A438" s="366">
        <v>20603</v>
      </c>
      <c r="B438" s="367" t="s">
        <v>868</v>
      </c>
      <c r="C438" s="254" t="s">
        <v>869</v>
      </c>
      <c r="D438" s="256">
        <v>0</v>
      </c>
      <c r="E438" s="256">
        <v>0</v>
      </c>
      <c r="F438" s="63" t="str">
        <f t="shared" si="20"/>
        <v/>
      </c>
      <c r="G438" s="230" t="str">
        <f t="shared" si="18"/>
        <v>否</v>
      </c>
      <c r="H438" s="122" t="str">
        <f t="shared" si="19"/>
        <v>款</v>
      </c>
    </row>
    <row r="439" spans="1:8" ht="36" hidden="1" customHeight="1">
      <c r="A439" s="366">
        <v>2060301</v>
      </c>
      <c r="B439" s="368" t="s">
        <v>870</v>
      </c>
      <c r="C439" s="258" t="s">
        <v>854</v>
      </c>
      <c r="D439" s="256">
        <v>0</v>
      </c>
      <c r="E439" s="256">
        <v>0</v>
      </c>
      <c r="F439" s="63" t="str">
        <f t="shared" si="20"/>
        <v/>
      </c>
      <c r="G439" s="230" t="str">
        <f t="shared" si="18"/>
        <v>否</v>
      </c>
      <c r="H439" s="122" t="str">
        <f t="shared" si="19"/>
        <v>项</v>
      </c>
    </row>
    <row r="440" spans="1:8" ht="36" hidden="1" customHeight="1">
      <c r="A440" s="366">
        <v>2060302</v>
      </c>
      <c r="B440" s="368" t="s">
        <v>871</v>
      </c>
      <c r="C440" s="258" t="s">
        <v>872</v>
      </c>
      <c r="D440" s="256">
        <v>0</v>
      </c>
      <c r="E440" s="256">
        <v>0</v>
      </c>
      <c r="F440" s="63" t="str">
        <f t="shared" si="20"/>
        <v/>
      </c>
      <c r="G440" s="230" t="str">
        <f t="shared" si="18"/>
        <v>否</v>
      </c>
      <c r="H440" s="122" t="str">
        <f t="shared" si="19"/>
        <v>项</v>
      </c>
    </row>
    <row r="441" spans="1:8" ht="36" hidden="1" customHeight="1">
      <c r="A441" s="366">
        <v>2060303</v>
      </c>
      <c r="B441" s="368" t="s">
        <v>873</v>
      </c>
      <c r="C441" s="258" t="s">
        <v>874</v>
      </c>
      <c r="D441" s="256">
        <v>0</v>
      </c>
      <c r="E441" s="256">
        <v>0</v>
      </c>
      <c r="F441" s="63" t="str">
        <f t="shared" si="20"/>
        <v/>
      </c>
      <c r="G441" s="230" t="str">
        <f t="shared" si="18"/>
        <v>否</v>
      </c>
      <c r="H441" s="122" t="str">
        <f t="shared" si="19"/>
        <v>项</v>
      </c>
    </row>
    <row r="442" spans="1:8" ht="36" hidden="1" customHeight="1">
      <c r="A442" s="366">
        <v>2060304</v>
      </c>
      <c r="B442" s="368" t="s">
        <v>875</v>
      </c>
      <c r="C442" s="258" t="s">
        <v>876</v>
      </c>
      <c r="D442" s="256">
        <v>0</v>
      </c>
      <c r="E442" s="256">
        <v>0</v>
      </c>
      <c r="F442" s="63" t="str">
        <f t="shared" si="20"/>
        <v/>
      </c>
      <c r="G442" s="230" t="str">
        <f t="shared" si="18"/>
        <v>否</v>
      </c>
      <c r="H442" s="122" t="str">
        <f t="shared" si="19"/>
        <v>项</v>
      </c>
    </row>
    <row r="443" spans="1:8" ht="36" hidden="1" customHeight="1">
      <c r="A443" s="366">
        <v>2060399</v>
      </c>
      <c r="B443" s="368" t="s">
        <v>877</v>
      </c>
      <c r="C443" s="258" t="s">
        <v>878</v>
      </c>
      <c r="D443" s="256">
        <v>0</v>
      </c>
      <c r="E443" s="256">
        <v>0</v>
      </c>
      <c r="F443" s="63" t="str">
        <f t="shared" si="20"/>
        <v/>
      </c>
      <c r="G443" s="230" t="str">
        <f t="shared" si="18"/>
        <v>否</v>
      </c>
      <c r="H443" s="122" t="str">
        <f t="shared" si="19"/>
        <v>项</v>
      </c>
    </row>
    <row r="444" spans="1:8" ht="36" customHeight="1">
      <c r="A444" s="366">
        <v>20604</v>
      </c>
      <c r="B444" s="367" t="s">
        <v>879</v>
      </c>
      <c r="C444" s="254" t="s">
        <v>880</v>
      </c>
      <c r="D444" s="256">
        <v>3250</v>
      </c>
      <c r="E444" s="256">
        <v>14</v>
      </c>
      <c r="F444" s="63">
        <f t="shared" si="20"/>
        <v>-0.996</v>
      </c>
      <c r="G444" s="230" t="str">
        <f t="shared" si="18"/>
        <v>是</v>
      </c>
      <c r="H444" s="122" t="str">
        <f t="shared" si="19"/>
        <v>款</v>
      </c>
    </row>
    <row r="445" spans="1:8" ht="36" hidden="1" customHeight="1">
      <c r="A445" s="366">
        <v>2060401</v>
      </c>
      <c r="B445" s="368" t="s">
        <v>881</v>
      </c>
      <c r="C445" s="258" t="s">
        <v>854</v>
      </c>
      <c r="D445" s="256">
        <v>0</v>
      </c>
      <c r="E445" s="256">
        <v>0</v>
      </c>
      <c r="F445" s="63" t="str">
        <f t="shared" si="20"/>
        <v/>
      </c>
      <c r="G445" s="230" t="str">
        <f t="shared" si="18"/>
        <v>否</v>
      </c>
      <c r="H445" s="122" t="str">
        <f t="shared" si="19"/>
        <v>项</v>
      </c>
    </row>
    <row r="446" spans="1:8" ht="36" customHeight="1">
      <c r="A446" s="366">
        <v>2060404</v>
      </c>
      <c r="B446" s="368" t="s">
        <v>882</v>
      </c>
      <c r="C446" s="258" t="s">
        <v>883</v>
      </c>
      <c r="D446" s="256">
        <v>2550</v>
      </c>
      <c r="E446" s="256">
        <v>0</v>
      </c>
      <c r="F446" s="63">
        <f t="shared" si="20"/>
        <v>-1</v>
      </c>
      <c r="G446" s="230" t="str">
        <f t="shared" si="18"/>
        <v>是</v>
      </c>
      <c r="H446" s="122" t="str">
        <f t="shared" si="19"/>
        <v>项</v>
      </c>
    </row>
    <row r="447" spans="1:8" ht="36" hidden="1" customHeight="1">
      <c r="A447" s="370">
        <v>2060405</v>
      </c>
      <c r="B447" s="380">
        <v>2060405</v>
      </c>
      <c r="C447" s="258" t="s">
        <v>884</v>
      </c>
      <c r="D447" s="256"/>
      <c r="E447" s="256">
        <v>0</v>
      </c>
      <c r="F447" s="63" t="str">
        <f t="shared" si="20"/>
        <v/>
      </c>
      <c r="G447" s="230" t="str">
        <f t="shared" si="18"/>
        <v>否</v>
      </c>
      <c r="H447" s="122" t="str">
        <f t="shared" si="19"/>
        <v>项</v>
      </c>
    </row>
    <row r="448" spans="1:8" ht="36" customHeight="1">
      <c r="A448" s="366">
        <v>2060499</v>
      </c>
      <c r="B448" s="368" t="s">
        <v>885</v>
      </c>
      <c r="C448" s="258" t="s">
        <v>886</v>
      </c>
      <c r="D448" s="256">
        <v>700</v>
      </c>
      <c r="E448" s="256">
        <v>14</v>
      </c>
      <c r="F448" s="63">
        <f t="shared" si="20"/>
        <v>-0.98</v>
      </c>
      <c r="G448" s="230" t="str">
        <f t="shared" si="18"/>
        <v>是</v>
      </c>
      <c r="H448" s="122" t="str">
        <f t="shared" si="19"/>
        <v>项</v>
      </c>
    </row>
    <row r="449" spans="1:8" ht="36" customHeight="1">
      <c r="A449" s="366">
        <v>20605</v>
      </c>
      <c r="B449" s="367" t="s">
        <v>887</v>
      </c>
      <c r="C449" s="254" t="s">
        <v>888</v>
      </c>
      <c r="D449" s="256">
        <v>0</v>
      </c>
      <c r="E449" s="256">
        <v>85</v>
      </c>
      <c r="F449" s="63" t="str">
        <f t="shared" si="20"/>
        <v/>
      </c>
      <c r="G449" s="230" t="str">
        <f t="shared" si="18"/>
        <v>是</v>
      </c>
      <c r="H449" s="122" t="str">
        <f t="shared" si="19"/>
        <v>款</v>
      </c>
    </row>
    <row r="450" spans="1:8" ht="36" hidden="1" customHeight="1">
      <c r="A450" s="366">
        <v>2060501</v>
      </c>
      <c r="B450" s="368" t="s">
        <v>889</v>
      </c>
      <c r="C450" s="258" t="s">
        <v>854</v>
      </c>
      <c r="D450" s="256">
        <v>0</v>
      </c>
      <c r="E450" s="256">
        <v>0</v>
      </c>
      <c r="F450" s="63" t="str">
        <f t="shared" si="20"/>
        <v/>
      </c>
      <c r="G450" s="230" t="str">
        <f t="shared" si="18"/>
        <v>否</v>
      </c>
      <c r="H450" s="122" t="str">
        <f t="shared" si="19"/>
        <v>项</v>
      </c>
    </row>
    <row r="451" spans="1:8" ht="36" customHeight="1">
      <c r="A451" s="366">
        <v>2060502</v>
      </c>
      <c r="B451" s="368" t="s">
        <v>890</v>
      </c>
      <c r="C451" s="258" t="s">
        <v>891</v>
      </c>
      <c r="D451" s="256">
        <v>0</v>
      </c>
      <c r="E451" s="256">
        <v>5</v>
      </c>
      <c r="F451" s="63" t="str">
        <f t="shared" si="20"/>
        <v/>
      </c>
      <c r="G451" s="230" t="str">
        <f t="shared" si="18"/>
        <v>是</v>
      </c>
      <c r="H451" s="122" t="str">
        <f t="shared" si="19"/>
        <v>项</v>
      </c>
    </row>
    <row r="452" spans="1:8" ht="36" customHeight="1">
      <c r="A452" s="366">
        <v>2060503</v>
      </c>
      <c r="B452" s="368" t="s">
        <v>892</v>
      </c>
      <c r="C452" s="258" t="s">
        <v>893</v>
      </c>
      <c r="D452" s="256">
        <v>0</v>
      </c>
      <c r="E452" s="256">
        <v>80</v>
      </c>
      <c r="F452" s="63" t="str">
        <f t="shared" si="20"/>
        <v/>
      </c>
      <c r="G452" s="230" t="str">
        <f t="shared" ref="G452:G515" si="21">IF(LEN(B452)=3,"是",IF(C452&lt;&gt;"",IF(SUM(D452:E452)&lt;&gt;0,"是","否"),"是"))</f>
        <v>是</v>
      </c>
      <c r="H452" s="122" t="str">
        <f t="shared" ref="H452:H515" si="22">IF(LEN(B452)=3,"类",IF(LEN(B452)=5,"款","项"))</f>
        <v>项</v>
      </c>
    </row>
    <row r="453" spans="1:8" ht="36" hidden="1" customHeight="1">
      <c r="A453" s="366">
        <v>2060599</v>
      </c>
      <c r="B453" s="368" t="s">
        <v>894</v>
      </c>
      <c r="C453" s="258" t="s">
        <v>895</v>
      </c>
      <c r="D453" s="256">
        <v>0</v>
      </c>
      <c r="E453" s="256">
        <v>0</v>
      </c>
      <c r="F453" s="63" t="str">
        <f t="shared" ref="F453:F516" si="23">IF(D453&gt;0,E453/D453-1,IF(D453&lt;0,-(E453/D453-1),""))</f>
        <v/>
      </c>
      <c r="G453" s="230" t="str">
        <f t="shared" si="21"/>
        <v>否</v>
      </c>
      <c r="H453" s="122" t="str">
        <f t="shared" si="22"/>
        <v>项</v>
      </c>
    </row>
    <row r="454" spans="1:8" ht="36" hidden="1" customHeight="1">
      <c r="A454" s="366">
        <v>20606</v>
      </c>
      <c r="B454" s="367" t="s">
        <v>896</v>
      </c>
      <c r="C454" s="254" t="s">
        <v>897</v>
      </c>
      <c r="D454" s="256">
        <v>0</v>
      </c>
      <c r="E454" s="256">
        <v>0</v>
      </c>
      <c r="F454" s="63" t="str">
        <f t="shared" si="23"/>
        <v/>
      </c>
      <c r="G454" s="230" t="str">
        <f t="shared" si="21"/>
        <v>否</v>
      </c>
      <c r="H454" s="122" t="str">
        <f t="shared" si="22"/>
        <v>款</v>
      </c>
    </row>
    <row r="455" spans="1:8" ht="36" hidden="1" customHeight="1">
      <c r="A455" s="366">
        <v>2060601</v>
      </c>
      <c r="B455" s="368" t="s">
        <v>898</v>
      </c>
      <c r="C455" s="258" t="s">
        <v>899</v>
      </c>
      <c r="D455" s="256">
        <v>0</v>
      </c>
      <c r="E455" s="256">
        <v>0</v>
      </c>
      <c r="F455" s="63" t="str">
        <f t="shared" si="23"/>
        <v/>
      </c>
      <c r="G455" s="230" t="str">
        <f t="shared" si="21"/>
        <v>否</v>
      </c>
      <c r="H455" s="122" t="str">
        <f t="shared" si="22"/>
        <v>项</v>
      </c>
    </row>
    <row r="456" spans="1:8" ht="36" hidden="1" customHeight="1">
      <c r="A456" s="366">
        <v>2060602</v>
      </c>
      <c r="B456" s="368" t="s">
        <v>900</v>
      </c>
      <c r="C456" s="258" t="s">
        <v>901</v>
      </c>
      <c r="D456" s="256">
        <v>0</v>
      </c>
      <c r="E456" s="256">
        <v>0</v>
      </c>
      <c r="F456" s="63" t="str">
        <f t="shared" si="23"/>
        <v/>
      </c>
      <c r="G456" s="230" t="str">
        <f t="shared" si="21"/>
        <v>否</v>
      </c>
      <c r="H456" s="122" t="str">
        <f t="shared" si="22"/>
        <v>项</v>
      </c>
    </row>
    <row r="457" spans="1:8" ht="36" hidden="1" customHeight="1">
      <c r="A457" s="366">
        <v>2060603</v>
      </c>
      <c r="B457" s="368" t="s">
        <v>902</v>
      </c>
      <c r="C457" s="258" t="s">
        <v>903</v>
      </c>
      <c r="D457" s="256">
        <v>0</v>
      </c>
      <c r="E457" s="256">
        <v>0</v>
      </c>
      <c r="F457" s="63" t="str">
        <f t="shared" si="23"/>
        <v/>
      </c>
      <c r="G457" s="230" t="str">
        <f t="shared" si="21"/>
        <v>否</v>
      </c>
      <c r="H457" s="122" t="str">
        <f t="shared" si="22"/>
        <v>项</v>
      </c>
    </row>
    <row r="458" spans="1:8" ht="36" hidden="1" customHeight="1">
      <c r="A458" s="366">
        <v>2060699</v>
      </c>
      <c r="B458" s="368" t="s">
        <v>904</v>
      </c>
      <c r="C458" s="258" t="s">
        <v>905</v>
      </c>
      <c r="D458" s="256">
        <v>0</v>
      </c>
      <c r="E458" s="256">
        <v>0</v>
      </c>
      <c r="F458" s="63" t="str">
        <f t="shared" si="23"/>
        <v/>
      </c>
      <c r="G458" s="230" t="str">
        <f t="shared" si="21"/>
        <v>否</v>
      </c>
      <c r="H458" s="122" t="str">
        <f t="shared" si="22"/>
        <v>项</v>
      </c>
    </row>
    <row r="459" spans="1:8" ht="36" customHeight="1">
      <c r="A459" s="366">
        <v>20607</v>
      </c>
      <c r="B459" s="367" t="s">
        <v>906</v>
      </c>
      <c r="C459" s="254" t="s">
        <v>907</v>
      </c>
      <c r="D459" s="256">
        <v>487</v>
      </c>
      <c r="E459" s="256">
        <v>454</v>
      </c>
      <c r="F459" s="63">
        <f t="shared" si="23"/>
        <v>-6.8000000000000005E-2</v>
      </c>
      <c r="G459" s="230" t="str">
        <f t="shared" si="21"/>
        <v>是</v>
      </c>
      <c r="H459" s="122" t="str">
        <f t="shared" si="22"/>
        <v>款</v>
      </c>
    </row>
    <row r="460" spans="1:8" ht="36" customHeight="1">
      <c r="A460" s="366">
        <v>2060701</v>
      </c>
      <c r="B460" s="368" t="s">
        <v>908</v>
      </c>
      <c r="C460" s="258" t="s">
        <v>854</v>
      </c>
      <c r="D460" s="256">
        <v>190</v>
      </c>
      <c r="E460" s="256">
        <v>150</v>
      </c>
      <c r="F460" s="63">
        <f t="shared" si="23"/>
        <v>-0.21099999999999999</v>
      </c>
      <c r="G460" s="230" t="str">
        <f t="shared" si="21"/>
        <v>是</v>
      </c>
      <c r="H460" s="122" t="str">
        <f t="shared" si="22"/>
        <v>项</v>
      </c>
    </row>
    <row r="461" spans="1:8" ht="36" customHeight="1">
      <c r="A461" s="366">
        <v>2060702</v>
      </c>
      <c r="B461" s="368" t="s">
        <v>909</v>
      </c>
      <c r="C461" s="258" t="s">
        <v>910</v>
      </c>
      <c r="D461" s="256">
        <v>250</v>
      </c>
      <c r="E461" s="256">
        <v>300</v>
      </c>
      <c r="F461" s="63">
        <f t="shared" si="23"/>
        <v>0.2</v>
      </c>
      <c r="G461" s="230" t="str">
        <f t="shared" si="21"/>
        <v>是</v>
      </c>
      <c r="H461" s="122" t="str">
        <f t="shared" si="22"/>
        <v>项</v>
      </c>
    </row>
    <row r="462" spans="1:8" ht="36" hidden="1" customHeight="1">
      <c r="A462" s="366">
        <v>2060703</v>
      </c>
      <c r="B462" s="368" t="s">
        <v>911</v>
      </c>
      <c r="C462" s="258" t="s">
        <v>912</v>
      </c>
      <c r="D462" s="256">
        <v>0</v>
      </c>
      <c r="E462" s="256">
        <v>0</v>
      </c>
      <c r="F462" s="63" t="str">
        <f t="shared" si="23"/>
        <v/>
      </c>
      <c r="G462" s="230" t="str">
        <f t="shared" si="21"/>
        <v>否</v>
      </c>
      <c r="H462" s="122" t="str">
        <f t="shared" si="22"/>
        <v>项</v>
      </c>
    </row>
    <row r="463" spans="1:8" ht="36" customHeight="1">
      <c r="A463" s="366">
        <v>2060704</v>
      </c>
      <c r="B463" s="368" t="s">
        <v>913</v>
      </c>
      <c r="C463" s="258" t="s">
        <v>914</v>
      </c>
      <c r="D463" s="256">
        <v>7</v>
      </c>
      <c r="E463" s="256">
        <v>4</v>
      </c>
      <c r="F463" s="63">
        <f t="shared" si="23"/>
        <v>-0.42899999999999999</v>
      </c>
      <c r="G463" s="230" t="str">
        <f t="shared" si="21"/>
        <v>是</v>
      </c>
      <c r="H463" s="122" t="str">
        <f t="shared" si="22"/>
        <v>项</v>
      </c>
    </row>
    <row r="464" spans="1:8" ht="36" hidden="1" customHeight="1">
      <c r="A464" s="366">
        <v>2060705</v>
      </c>
      <c r="B464" s="368" t="s">
        <v>915</v>
      </c>
      <c r="C464" s="258" t="s">
        <v>916</v>
      </c>
      <c r="D464" s="256">
        <v>0</v>
      </c>
      <c r="E464" s="256">
        <v>0</v>
      </c>
      <c r="F464" s="63" t="str">
        <f t="shared" si="23"/>
        <v/>
      </c>
      <c r="G464" s="230" t="str">
        <f t="shared" si="21"/>
        <v>否</v>
      </c>
      <c r="H464" s="122" t="str">
        <f t="shared" si="22"/>
        <v>项</v>
      </c>
    </row>
    <row r="465" spans="1:8" ht="36" customHeight="1">
      <c r="A465" s="366">
        <v>2060799</v>
      </c>
      <c r="B465" s="368" t="s">
        <v>917</v>
      </c>
      <c r="C465" s="258" t="s">
        <v>918</v>
      </c>
      <c r="D465" s="256">
        <v>40</v>
      </c>
      <c r="E465" s="256">
        <v>0</v>
      </c>
      <c r="F465" s="63">
        <f t="shared" si="23"/>
        <v>-1</v>
      </c>
      <c r="G465" s="230" t="str">
        <f t="shared" si="21"/>
        <v>是</v>
      </c>
      <c r="H465" s="122" t="str">
        <f t="shared" si="22"/>
        <v>项</v>
      </c>
    </row>
    <row r="466" spans="1:8" ht="36" hidden="1" customHeight="1">
      <c r="A466" s="366">
        <v>20608</v>
      </c>
      <c r="B466" s="367" t="s">
        <v>919</v>
      </c>
      <c r="C466" s="254" t="s">
        <v>920</v>
      </c>
      <c r="D466" s="256">
        <v>0</v>
      </c>
      <c r="E466" s="256">
        <v>0</v>
      </c>
      <c r="F466" s="63" t="str">
        <f t="shared" si="23"/>
        <v/>
      </c>
      <c r="G466" s="230" t="str">
        <f t="shared" si="21"/>
        <v>否</v>
      </c>
      <c r="H466" s="122" t="str">
        <f t="shared" si="22"/>
        <v>款</v>
      </c>
    </row>
    <row r="467" spans="1:8" ht="36" hidden="1" customHeight="1">
      <c r="A467" s="366">
        <v>2060801</v>
      </c>
      <c r="B467" s="368" t="s">
        <v>921</v>
      </c>
      <c r="C467" s="258" t="s">
        <v>922</v>
      </c>
      <c r="D467" s="256">
        <v>0</v>
      </c>
      <c r="E467" s="256">
        <v>0</v>
      </c>
      <c r="F467" s="63" t="str">
        <f t="shared" si="23"/>
        <v/>
      </c>
      <c r="G467" s="230" t="str">
        <f t="shared" si="21"/>
        <v>否</v>
      </c>
      <c r="H467" s="122" t="str">
        <f t="shared" si="22"/>
        <v>项</v>
      </c>
    </row>
    <row r="468" spans="1:8" ht="36" hidden="1" customHeight="1">
      <c r="A468" s="366">
        <v>2060802</v>
      </c>
      <c r="B468" s="368" t="s">
        <v>923</v>
      </c>
      <c r="C468" s="258" t="s">
        <v>924</v>
      </c>
      <c r="D468" s="256">
        <v>0</v>
      </c>
      <c r="E468" s="256">
        <v>0</v>
      </c>
      <c r="F468" s="63" t="str">
        <f t="shared" si="23"/>
        <v/>
      </c>
      <c r="G468" s="230" t="str">
        <f t="shared" si="21"/>
        <v>否</v>
      </c>
      <c r="H468" s="122" t="str">
        <f t="shared" si="22"/>
        <v>项</v>
      </c>
    </row>
    <row r="469" spans="1:8" ht="36" hidden="1" customHeight="1">
      <c r="A469" s="366">
        <v>2060899</v>
      </c>
      <c r="B469" s="368" t="s">
        <v>925</v>
      </c>
      <c r="C469" s="258" t="s">
        <v>926</v>
      </c>
      <c r="D469" s="256">
        <v>0</v>
      </c>
      <c r="E469" s="256">
        <v>0</v>
      </c>
      <c r="F469" s="63" t="str">
        <f t="shared" si="23"/>
        <v/>
      </c>
      <c r="G469" s="230" t="str">
        <f t="shared" si="21"/>
        <v>否</v>
      </c>
      <c r="H469" s="122" t="str">
        <f t="shared" si="22"/>
        <v>项</v>
      </c>
    </row>
    <row r="470" spans="1:8" ht="36" hidden="1" customHeight="1">
      <c r="A470" s="366">
        <v>20609</v>
      </c>
      <c r="B470" s="367" t="s">
        <v>927</v>
      </c>
      <c r="C470" s="254" t="s">
        <v>928</v>
      </c>
      <c r="D470" s="256">
        <v>0</v>
      </c>
      <c r="E470" s="256">
        <v>0</v>
      </c>
      <c r="F470" s="63" t="str">
        <f t="shared" si="23"/>
        <v/>
      </c>
      <c r="G470" s="230" t="str">
        <f t="shared" si="21"/>
        <v>否</v>
      </c>
      <c r="H470" s="122" t="str">
        <f t="shared" si="22"/>
        <v>款</v>
      </c>
    </row>
    <row r="471" spans="1:8" ht="36" hidden="1" customHeight="1">
      <c r="A471" s="366">
        <v>2060901</v>
      </c>
      <c r="B471" s="368" t="s">
        <v>929</v>
      </c>
      <c r="C471" s="258" t="s">
        <v>930</v>
      </c>
      <c r="D471" s="256">
        <v>0</v>
      </c>
      <c r="E471" s="256">
        <v>0</v>
      </c>
      <c r="F471" s="63" t="str">
        <f t="shared" si="23"/>
        <v/>
      </c>
      <c r="G471" s="230" t="str">
        <f t="shared" si="21"/>
        <v>否</v>
      </c>
      <c r="H471" s="122" t="str">
        <f t="shared" si="22"/>
        <v>项</v>
      </c>
    </row>
    <row r="472" spans="1:8" ht="36" hidden="1" customHeight="1">
      <c r="A472" s="366">
        <v>2060902</v>
      </c>
      <c r="B472" s="368" t="s">
        <v>931</v>
      </c>
      <c r="C472" s="258" t="s">
        <v>932</v>
      </c>
      <c r="D472" s="256">
        <v>0</v>
      </c>
      <c r="E472" s="256">
        <v>0</v>
      </c>
      <c r="F472" s="63" t="str">
        <f t="shared" si="23"/>
        <v/>
      </c>
      <c r="G472" s="230" t="str">
        <f t="shared" si="21"/>
        <v>否</v>
      </c>
      <c r="H472" s="122" t="str">
        <f t="shared" si="22"/>
        <v>项</v>
      </c>
    </row>
    <row r="473" spans="1:8" ht="36" hidden="1" customHeight="1">
      <c r="A473" s="366">
        <v>2060999</v>
      </c>
      <c r="B473" s="368" t="s">
        <v>933</v>
      </c>
      <c r="C473" s="258" t="s">
        <v>934</v>
      </c>
      <c r="D473" s="256">
        <v>0</v>
      </c>
      <c r="E473" s="256">
        <v>0</v>
      </c>
      <c r="F473" s="63" t="str">
        <f t="shared" si="23"/>
        <v/>
      </c>
      <c r="G473" s="230" t="str">
        <f t="shared" si="21"/>
        <v>否</v>
      </c>
      <c r="H473" s="122" t="str">
        <f t="shared" si="22"/>
        <v>项</v>
      </c>
    </row>
    <row r="474" spans="1:8" ht="36" customHeight="1">
      <c r="A474" s="366">
        <v>20699</v>
      </c>
      <c r="B474" s="367" t="s">
        <v>935</v>
      </c>
      <c r="C474" s="254" t="s">
        <v>936</v>
      </c>
      <c r="D474" s="256">
        <v>2080</v>
      </c>
      <c r="E474" s="256">
        <v>1895</v>
      </c>
      <c r="F474" s="63">
        <f t="shared" si="23"/>
        <v>-8.8999999999999996E-2</v>
      </c>
      <c r="G474" s="230" t="str">
        <f t="shared" si="21"/>
        <v>是</v>
      </c>
      <c r="H474" s="122" t="str">
        <f t="shared" si="22"/>
        <v>款</v>
      </c>
    </row>
    <row r="475" spans="1:8" ht="36" hidden="1" customHeight="1">
      <c r="A475" s="366">
        <v>2069901</v>
      </c>
      <c r="B475" s="368" t="s">
        <v>937</v>
      </c>
      <c r="C475" s="258" t="s">
        <v>938</v>
      </c>
      <c r="D475" s="256">
        <v>0</v>
      </c>
      <c r="E475" s="256">
        <v>0</v>
      </c>
      <c r="F475" s="63" t="str">
        <f t="shared" si="23"/>
        <v/>
      </c>
      <c r="G475" s="230" t="str">
        <f t="shared" si="21"/>
        <v>否</v>
      </c>
      <c r="H475" s="122" t="str">
        <f t="shared" si="22"/>
        <v>项</v>
      </c>
    </row>
    <row r="476" spans="1:8" ht="36" hidden="1" customHeight="1">
      <c r="A476" s="366">
        <v>2069902</v>
      </c>
      <c r="B476" s="368" t="s">
        <v>939</v>
      </c>
      <c r="C476" s="258" t="s">
        <v>940</v>
      </c>
      <c r="D476" s="256">
        <v>0</v>
      </c>
      <c r="E476" s="256">
        <v>0</v>
      </c>
      <c r="F476" s="63" t="str">
        <f t="shared" si="23"/>
        <v/>
      </c>
      <c r="G476" s="230" t="str">
        <f t="shared" si="21"/>
        <v>否</v>
      </c>
      <c r="H476" s="122" t="str">
        <f t="shared" si="22"/>
        <v>项</v>
      </c>
    </row>
    <row r="477" spans="1:8" ht="36" hidden="1" customHeight="1">
      <c r="A477" s="366">
        <v>2069903</v>
      </c>
      <c r="B477" s="368" t="s">
        <v>941</v>
      </c>
      <c r="C477" s="258" t="s">
        <v>942</v>
      </c>
      <c r="D477" s="256">
        <v>0</v>
      </c>
      <c r="E477" s="256">
        <v>0</v>
      </c>
      <c r="F477" s="63" t="str">
        <f t="shared" si="23"/>
        <v/>
      </c>
      <c r="G477" s="230" t="str">
        <f t="shared" si="21"/>
        <v>否</v>
      </c>
      <c r="H477" s="122" t="str">
        <f t="shared" si="22"/>
        <v>项</v>
      </c>
    </row>
    <row r="478" spans="1:8" ht="36" customHeight="1">
      <c r="A478" s="366">
        <v>2069999</v>
      </c>
      <c r="B478" s="368" t="s">
        <v>943</v>
      </c>
      <c r="C478" s="258" t="s">
        <v>944</v>
      </c>
      <c r="D478" s="256">
        <v>2080</v>
      </c>
      <c r="E478" s="256">
        <v>1895</v>
      </c>
      <c r="F478" s="63">
        <f t="shared" si="23"/>
        <v>-8.8999999999999996E-2</v>
      </c>
      <c r="G478" s="230" t="str">
        <f t="shared" si="21"/>
        <v>是</v>
      </c>
      <c r="H478" s="122" t="str">
        <f t="shared" si="22"/>
        <v>项</v>
      </c>
    </row>
    <row r="479" spans="1:8" ht="36" hidden="1" customHeight="1">
      <c r="A479" s="370" t="s">
        <v>945</v>
      </c>
      <c r="B479" s="367" t="s">
        <v>945</v>
      </c>
      <c r="C479" s="377" t="s">
        <v>552</v>
      </c>
      <c r="D479" s="256"/>
      <c r="E479" s="256"/>
      <c r="F479" s="63" t="str">
        <f t="shared" si="23"/>
        <v/>
      </c>
      <c r="G479" s="230" t="str">
        <f t="shared" si="21"/>
        <v>否</v>
      </c>
      <c r="H479" s="122" t="str">
        <f t="shared" si="22"/>
        <v>项</v>
      </c>
    </row>
    <row r="480" spans="1:8" ht="36" customHeight="1">
      <c r="A480" s="366">
        <v>207</v>
      </c>
      <c r="B480" s="367" t="s">
        <v>116</v>
      </c>
      <c r="C480" s="254" t="s">
        <v>117</v>
      </c>
      <c r="D480" s="256">
        <v>14894</v>
      </c>
      <c r="E480" s="256">
        <v>5630</v>
      </c>
      <c r="F480" s="63">
        <f t="shared" si="23"/>
        <v>-0.622</v>
      </c>
      <c r="G480" s="230" t="str">
        <f t="shared" si="21"/>
        <v>是</v>
      </c>
      <c r="H480" s="122" t="str">
        <f t="shared" si="22"/>
        <v>类</v>
      </c>
    </row>
    <row r="481" spans="1:8" ht="36" customHeight="1">
      <c r="A481" s="366">
        <v>20701</v>
      </c>
      <c r="B481" s="367" t="s">
        <v>946</v>
      </c>
      <c r="C481" s="254" t="s">
        <v>947</v>
      </c>
      <c r="D481" s="256">
        <v>10987</v>
      </c>
      <c r="E481" s="256">
        <v>3196</v>
      </c>
      <c r="F481" s="63">
        <f t="shared" si="23"/>
        <v>-0.70899999999999996</v>
      </c>
      <c r="G481" s="230" t="str">
        <f t="shared" si="21"/>
        <v>是</v>
      </c>
      <c r="H481" s="122" t="str">
        <f t="shared" si="22"/>
        <v>款</v>
      </c>
    </row>
    <row r="482" spans="1:8" ht="36" customHeight="1">
      <c r="A482" s="366">
        <v>2070101</v>
      </c>
      <c r="B482" s="368" t="s">
        <v>948</v>
      </c>
      <c r="C482" s="258" t="s">
        <v>172</v>
      </c>
      <c r="D482" s="256">
        <v>899</v>
      </c>
      <c r="E482" s="256">
        <v>680</v>
      </c>
      <c r="F482" s="63">
        <f t="shared" si="23"/>
        <v>-0.24399999999999999</v>
      </c>
      <c r="G482" s="230" t="str">
        <f t="shared" si="21"/>
        <v>是</v>
      </c>
      <c r="H482" s="122" t="str">
        <f t="shared" si="22"/>
        <v>项</v>
      </c>
    </row>
    <row r="483" spans="1:8" ht="36" hidden="1" customHeight="1">
      <c r="A483" s="366">
        <v>2070102</v>
      </c>
      <c r="B483" s="368" t="s">
        <v>949</v>
      </c>
      <c r="C483" s="258" t="s">
        <v>174</v>
      </c>
      <c r="D483" s="256">
        <v>0</v>
      </c>
      <c r="E483" s="256">
        <v>0</v>
      </c>
      <c r="F483" s="63" t="str">
        <f t="shared" si="23"/>
        <v/>
      </c>
      <c r="G483" s="230" t="str">
        <f t="shared" si="21"/>
        <v>否</v>
      </c>
      <c r="H483" s="122" t="str">
        <f t="shared" si="22"/>
        <v>项</v>
      </c>
    </row>
    <row r="484" spans="1:8" ht="36" hidden="1" customHeight="1">
      <c r="A484" s="366">
        <v>2070103</v>
      </c>
      <c r="B484" s="368" t="s">
        <v>950</v>
      </c>
      <c r="C484" s="258" t="s">
        <v>176</v>
      </c>
      <c r="D484" s="256">
        <v>0</v>
      </c>
      <c r="E484" s="256">
        <v>0</v>
      </c>
      <c r="F484" s="63" t="str">
        <f t="shared" si="23"/>
        <v/>
      </c>
      <c r="G484" s="230" t="str">
        <f t="shared" si="21"/>
        <v>否</v>
      </c>
      <c r="H484" s="122" t="str">
        <f t="shared" si="22"/>
        <v>项</v>
      </c>
    </row>
    <row r="485" spans="1:8" ht="36" customHeight="1">
      <c r="A485" s="366">
        <v>2070104</v>
      </c>
      <c r="B485" s="368" t="s">
        <v>951</v>
      </c>
      <c r="C485" s="258" t="s">
        <v>952</v>
      </c>
      <c r="D485" s="256">
        <v>165</v>
      </c>
      <c r="E485" s="256">
        <v>140</v>
      </c>
      <c r="F485" s="63">
        <f t="shared" si="23"/>
        <v>-0.152</v>
      </c>
      <c r="G485" s="230" t="str">
        <f t="shared" si="21"/>
        <v>是</v>
      </c>
      <c r="H485" s="122" t="str">
        <f t="shared" si="22"/>
        <v>项</v>
      </c>
    </row>
    <row r="486" spans="1:8" ht="36" hidden="1" customHeight="1">
      <c r="A486" s="366">
        <v>2070105</v>
      </c>
      <c r="B486" s="368" t="s">
        <v>953</v>
      </c>
      <c r="C486" s="258" t="s">
        <v>954</v>
      </c>
      <c r="D486" s="256">
        <v>0</v>
      </c>
      <c r="E486" s="256">
        <v>0</v>
      </c>
      <c r="F486" s="63" t="str">
        <f t="shared" si="23"/>
        <v/>
      </c>
      <c r="G486" s="230" t="str">
        <f t="shared" si="21"/>
        <v>否</v>
      </c>
      <c r="H486" s="122" t="str">
        <f t="shared" si="22"/>
        <v>项</v>
      </c>
    </row>
    <row r="487" spans="1:8" ht="36" hidden="1" customHeight="1">
      <c r="A487" s="366">
        <v>2070106</v>
      </c>
      <c r="B487" s="368" t="s">
        <v>955</v>
      </c>
      <c r="C487" s="258" t="s">
        <v>956</v>
      </c>
      <c r="D487" s="256">
        <v>0</v>
      </c>
      <c r="E487" s="256">
        <v>0</v>
      </c>
      <c r="F487" s="63" t="str">
        <f t="shared" si="23"/>
        <v/>
      </c>
      <c r="G487" s="230" t="str">
        <f t="shared" si="21"/>
        <v>否</v>
      </c>
      <c r="H487" s="122" t="str">
        <f t="shared" si="22"/>
        <v>项</v>
      </c>
    </row>
    <row r="488" spans="1:8" ht="36" customHeight="1">
      <c r="A488" s="366">
        <v>2070107</v>
      </c>
      <c r="B488" s="368" t="s">
        <v>957</v>
      </c>
      <c r="C488" s="258" t="s">
        <v>958</v>
      </c>
      <c r="D488" s="256">
        <v>3</v>
      </c>
      <c r="E488" s="256">
        <v>3</v>
      </c>
      <c r="F488" s="63">
        <f t="shared" si="23"/>
        <v>0</v>
      </c>
      <c r="G488" s="230" t="str">
        <f t="shared" si="21"/>
        <v>是</v>
      </c>
      <c r="H488" s="122" t="str">
        <f t="shared" si="22"/>
        <v>项</v>
      </c>
    </row>
    <row r="489" spans="1:8" ht="36" customHeight="1">
      <c r="A489" s="366">
        <v>2070108</v>
      </c>
      <c r="B489" s="368" t="s">
        <v>959</v>
      </c>
      <c r="C489" s="258" t="s">
        <v>960</v>
      </c>
      <c r="D489" s="256">
        <v>16</v>
      </c>
      <c r="E489" s="256">
        <v>16</v>
      </c>
      <c r="F489" s="63">
        <f t="shared" si="23"/>
        <v>0</v>
      </c>
      <c r="G489" s="230" t="str">
        <f t="shared" si="21"/>
        <v>是</v>
      </c>
      <c r="H489" s="122" t="str">
        <f t="shared" si="22"/>
        <v>项</v>
      </c>
    </row>
    <row r="490" spans="1:8" ht="36" customHeight="1">
      <c r="A490" s="366">
        <v>2070109</v>
      </c>
      <c r="B490" s="368" t="s">
        <v>961</v>
      </c>
      <c r="C490" s="258" t="s">
        <v>962</v>
      </c>
      <c r="D490" s="256">
        <v>1039</v>
      </c>
      <c r="E490" s="256">
        <v>625</v>
      </c>
      <c r="F490" s="63">
        <f t="shared" si="23"/>
        <v>-0.39800000000000002</v>
      </c>
      <c r="G490" s="230" t="str">
        <f t="shared" si="21"/>
        <v>是</v>
      </c>
      <c r="H490" s="122" t="str">
        <f t="shared" si="22"/>
        <v>项</v>
      </c>
    </row>
    <row r="491" spans="1:8" ht="36" hidden="1" customHeight="1">
      <c r="A491" s="366">
        <v>2070110</v>
      </c>
      <c r="B491" s="368" t="s">
        <v>963</v>
      </c>
      <c r="C491" s="258" t="s">
        <v>964</v>
      </c>
      <c r="D491" s="256">
        <v>0</v>
      </c>
      <c r="E491" s="256">
        <v>0</v>
      </c>
      <c r="F491" s="63" t="str">
        <f t="shared" si="23"/>
        <v/>
      </c>
      <c r="G491" s="230" t="str">
        <f t="shared" si="21"/>
        <v>否</v>
      </c>
      <c r="H491" s="122" t="str">
        <f t="shared" si="22"/>
        <v>项</v>
      </c>
    </row>
    <row r="492" spans="1:8" ht="36" customHeight="1">
      <c r="A492" s="366">
        <v>2070111</v>
      </c>
      <c r="B492" s="368" t="s">
        <v>965</v>
      </c>
      <c r="C492" s="258" t="s">
        <v>966</v>
      </c>
      <c r="D492" s="256">
        <v>425</v>
      </c>
      <c r="E492" s="256">
        <v>152</v>
      </c>
      <c r="F492" s="63">
        <f t="shared" si="23"/>
        <v>-0.64200000000000002</v>
      </c>
      <c r="G492" s="230" t="str">
        <f t="shared" si="21"/>
        <v>是</v>
      </c>
      <c r="H492" s="122" t="str">
        <f t="shared" si="22"/>
        <v>项</v>
      </c>
    </row>
    <row r="493" spans="1:8" ht="36" customHeight="1">
      <c r="A493" s="366">
        <v>2070112</v>
      </c>
      <c r="B493" s="368" t="s">
        <v>967</v>
      </c>
      <c r="C493" s="258" t="s">
        <v>968</v>
      </c>
      <c r="D493" s="256">
        <v>390</v>
      </c>
      <c r="E493" s="256">
        <v>350</v>
      </c>
      <c r="F493" s="63">
        <f t="shared" si="23"/>
        <v>-0.10299999999999999</v>
      </c>
      <c r="G493" s="230" t="str">
        <f t="shared" si="21"/>
        <v>是</v>
      </c>
      <c r="H493" s="122" t="str">
        <f t="shared" si="22"/>
        <v>项</v>
      </c>
    </row>
    <row r="494" spans="1:8" ht="36" customHeight="1">
      <c r="A494" s="366">
        <v>2070113</v>
      </c>
      <c r="B494" s="368" t="s">
        <v>969</v>
      </c>
      <c r="C494" s="258" t="s">
        <v>970</v>
      </c>
      <c r="D494" s="256">
        <v>220</v>
      </c>
      <c r="E494" s="256">
        <v>8</v>
      </c>
      <c r="F494" s="63">
        <f t="shared" si="23"/>
        <v>-0.96399999999999997</v>
      </c>
      <c r="G494" s="230" t="str">
        <f t="shared" si="21"/>
        <v>是</v>
      </c>
      <c r="H494" s="122" t="str">
        <f t="shared" si="22"/>
        <v>项</v>
      </c>
    </row>
    <row r="495" spans="1:8" ht="36" customHeight="1">
      <c r="A495" s="366">
        <v>2070114</v>
      </c>
      <c r="B495" s="368" t="s">
        <v>971</v>
      </c>
      <c r="C495" s="258" t="s">
        <v>972</v>
      </c>
      <c r="D495" s="256">
        <v>30</v>
      </c>
      <c r="E495" s="256">
        <v>2</v>
      </c>
      <c r="F495" s="63">
        <f t="shared" si="23"/>
        <v>-0.93300000000000005</v>
      </c>
      <c r="G495" s="230" t="str">
        <f t="shared" si="21"/>
        <v>是</v>
      </c>
      <c r="H495" s="122" t="str">
        <f t="shared" si="22"/>
        <v>项</v>
      </c>
    </row>
    <row r="496" spans="1:8" ht="36" customHeight="1">
      <c r="A496" s="366">
        <v>2070199</v>
      </c>
      <c r="B496" s="368" t="s">
        <v>973</v>
      </c>
      <c r="C496" s="258" t="s">
        <v>974</v>
      </c>
      <c r="D496" s="256">
        <v>7800</v>
      </c>
      <c r="E496" s="256">
        <v>1220</v>
      </c>
      <c r="F496" s="63">
        <f t="shared" si="23"/>
        <v>-0.84399999999999997</v>
      </c>
      <c r="G496" s="230" t="str">
        <f t="shared" si="21"/>
        <v>是</v>
      </c>
      <c r="H496" s="122" t="str">
        <f t="shared" si="22"/>
        <v>项</v>
      </c>
    </row>
    <row r="497" spans="1:8" ht="36" customHeight="1">
      <c r="A497" s="366">
        <v>20702</v>
      </c>
      <c r="B497" s="367" t="s">
        <v>975</v>
      </c>
      <c r="C497" s="254" t="s">
        <v>976</v>
      </c>
      <c r="D497" s="256">
        <v>1104</v>
      </c>
      <c r="E497" s="256">
        <v>603</v>
      </c>
      <c r="F497" s="63">
        <f t="shared" si="23"/>
        <v>-0.45400000000000001</v>
      </c>
      <c r="G497" s="230" t="str">
        <f t="shared" si="21"/>
        <v>是</v>
      </c>
      <c r="H497" s="122" t="str">
        <f t="shared" si="22"/>
        <v>款</v>
      </c>
    </row>
    <row r="498" spans="1:8" ht="36" hidden="1" customHeight="1">
      <c r="A498" s="366">
        <v>2070201</v>
      </c>
      <c r="B498" s="368" t="s">
        <v>977</v>
      </c>
      <c r="C498" s="258" t="s">
        <v>172</v>
      </c>
      <c r="D498" s="256">
        <v>0</v>
      </c>
      <c r="E498" s="256">
        <v>0</v>
      </c>
      <c r="F498" s="63" t="str">
        <f t="shared" si="23"/>
        <v/>
      </c>
      <c r="G498" s="230" t="str">
        <f t="shared" si="21"/>
        <v>否</v>
      </c>
      <c r="H498" s="122" t="str">
        <f t="shared" si="22"/>
        <v>项</v>
      </c>
    </row>
    <row r="499" spans="1:8" ht="36" hidden="1" customHeight="1">
      <c r="A499" s="366">
        <v>2070202</v>
      </c>
      <c r="B499" s="368" t="s">
        <v>978</v>
      </c>
      <c r="C499" s="258" t="s">
        <v>174</v>
      </c>
      <c r="D499" s="256">
        <v>0</v>
      </c>
      <c r="E499" s="256">
        <v>0</v>
      </c>
      <c r="F499" s="63" t="str">
        <f t="shared" si="23"/>
        <v/>
      </c>
      <c r="G499" s="230" t="str">
        <f t="shared" si="21"/>
        <v>否</v>
      </c>
      <c r="H499" s="122" t="str">
        <f t="shared" si="22"/>
        <v>项</v>
      </c>
    </row>
    <row r="500" spans="1:8" ht="36" hidden="1" customHeight="1">
      <c r="A500" s="366">
        <v>2070203</v>
      </c>
      <c r="B500" s="368" t="s">
        <v>979</v>
      </c>
      <c r="C500" s="258" t="s">
        <v>176</v>
      </c>
      <c r="D500" s="256">
        <v>0</v>
      </c>
      <c r="E500" s="256">
        <v>0</v>
      </c>
      <c r="F500" s="63" t="str">
        <f t="shared" si="23"/>
        <v/>
      </c>
      <c r="G500" s="230" t="str">
        <f t="shared" si="21"/>
        <v>否</v>
      </c>
      <c r="H500" s="122" t="str">
        <f t="shared" si="22"/>
        <v>项</v>
      </c>
    </row>
    <row r="501" spans="1:8" ht="36" customHeight="1">
      <c r="A501" s="366">
        <v>2070204</v>
      </c>
      <c r="B501" s="368" t="s">
        <v>980</v>
      </c>
      <c r="C501" s="258" t="s">
        <v>981</v>
      </c>
      <c r="D501" s="256">
        <v>24</v>
      </c>
      <c r="E501" s="256">
        <v>140</v>
      </c>
      <c r="F501" s="63">
        <f t="shared" si="23"/>
        <v>4.8330000000000002</v>
      </c>
      <c r="G501" s="230" t="str">
        <f t="shared" si="21"/>
        <v>是</v>
      </c>
      <c r="H501" s="122" t="str">
        <f t="shared" si="22"/>
        <v>项</v>
      </c>
    </row>
    <row r="502" spans="1:8" ht="36" customHeight="1">
      <c r="A502" s="366">
        <v>2070205</v>
      </c>
      <c r="B502" s="368" t="s">
        <v>982</v>
      </c>
      <c r="C502" s="258" t="s">
        <v>983</v>
      </c>
      <c r="D502" s="256">
        <v>480</v>
      </c>
      <c r="E502" s="256">
        <v>233</v>
      </c>
      <c r="F502" s="63">
        <f t="shared" si="23"/>
        <v>-0.51500000000000001</v>
      </c>
      <c r="G502" s="230" t="str">
        <f t="shared" si="21"/>
        <v>是</v>
      </c>
      <c r="H502" s="122" t="str">
        <f t="shared" si="22"/>
        <v>项</v>
      </c>
    </row>
    <row r="503" spans="1:8" ht="36" hidden="1" customHeight="1">
      <c r="A503" s="366">
        <v>2070206</v>
      </c>
      <c r="B503" s="368" t="s">
        <v>984</v>
      </c>
      <c r="C503" s="258" t="s">
        <v>985</v>
      </c>
      <c r="D503" s="256">
        <v>0</v>
      </c>
      <c r="E503" s="256">
        <v>0</v>
      </c>
      <c r="F503" s="63" t="str">
        <f t="shared" si="23"/>
        <v/>
      </c>
      <c r="G503" s="230" t="str">
        <f t="shared" si="21"/>
        <v>否</v>
      </c>
      <c r="H503" s="122" t="str">
        <f t="shared" si="22"/>
        <v>项</v>
      </c>
    </row>
    <row r="504" spans="1:8" ht="36" customHeight="1">
      <c r="A504" s="366">
        <v>2070299</v>
      </c>
      <c r="B504" s="368" t="s">
        <v>986</v>
      </c>
      <c r="C504" s="258" t="s">
        <v>987</v>
      </c>
      <c r="D504" s="256">
        <v>600</v>
      </c>
      <c r="E504" s="256">
        <v>230</v>
      </c>
      <c r="F504" s="63">
        <f t="shared" si="23"/>
        <v>-0.61699999999999999</v>
      </c>
      <c r="G504" s="230" t="str">
        <f t="shared" si="21"/>
        <v>是</v>
      </c>
      <c r="H504" s="122" t="str">
        <f t="shared" si="22"/>
        <v>项</v>
      </c>
    </row>
    <row r="505" spans="1:8" ht="36" customHeight="1">
      <c r="A505" s="366">
        <v>20703</v>
      </c>
      <c r="B505" s="367" t="s">
        <v>988</v>
      </c>
      <c r="C505" s="254" t="s">
        <v>989</v>
      </c>
      <c r="D505" s="256">
        <v>515</v>
      </c>
      <c r="E505" s="256">
        <v>347</v>
      </c>
      <c r="F505" s="63">
        <f t="shared" si="23"/>
        <v>-0.32600000000000001</v>
      </c>
      <c r="G505" s="230" t="str">
        <f t="shared" si="21"/>
        <v>是</v>
      </c>
      <c r="H505" s="122" t="str">
        <f t="shared" si="22"/>
        <v>款</v>
      </c>
    </row>
    <row r="506" spans="1:8" ht="36" hidden="1" customHeight="1">
      <c r="A506" s="366">
        <v>2070301</v>
      </c>
      <c r="B506" s="368" t="s">
        <v>990</v>
      </c>
      <c r="C506" s="258" t="s">
        <v>172</v>
      </c>
      <c r="D506" s="256">
        <v>0</v>
      </c>
      <c r="E506" s="256">
        <v>0</v>
      </c>
      <c r="F506" s="63" t="str">
        <f t="shared" si="23"/>
        <v/>
      </c>
      <c r="G506" s="230" t="str">
        <f t="shared" si="21"/>
        <v>否</v>
      </c>
      <c r="H506" s="122" t="str">
        <f t="shared" si="22"/>
        <v>项</v>
      </c>
    </row>
    <row r="507" spans="1:8" ht="36" hidden="1" customHeight="1">
      <c r="A507" s="366">
        <v>2070302</v>
      </c>
      <c r="B507" s="368" t="s">
        <v>991</v>
      </c>
      <c r="C507" s="258" t="s">
        <v>174</v>
      </c>
      <c r="D507" s="256">
        <v>0</v>
      </c>
      <c r="E507" s="256">
        <v>0</v>
      </c>
      <c r="F507" s="63" t="str">
        <f t="shared" si="23"/>
        <v/>
      </c>
      <c r="G507" s="230" t="str">
        <f t="shared" si="21"/>
        <v>否</v>
      </c>
      <c r="H507" s="122" t="str">
        <f t="shared" si="22"/>
        <v>项</v>
      </c>
    </row>
    <row r="508" spans="1:8" ht="36" hidden="1" customHeight="1">
      <c r="A508" s="366">
        <v>2070303</v>
      </c>
      <c r="B508" s="368" t="s">
        <v>992</v>
      </c>
      <c r="C508" s="258" t="s">
        <v>176</v>
      </c>
      <c r="D508" s="256">
        <v>0</v>
      </c>
      <c r="E508" s="256">
        <v>0</v>
      </c>
      <c r="F508" s="63" t="str">
        <f t="shared" si="23"/>
        <v/>
      </c>
      <c r="G508" s="230" t="str">
        <f t="shared" si="21"/>
        <v>否</v>
      </c>
      <c r="H508" s="122" t="str">
        <f t="shared" si="22"/>
        <v>项</v>
      </c>
    </row>
    <row r="509" spans="1:8" ht="36" hidden="1" customHeight="1">
      <c r="A509" s="366">
        <v>2070304</v>
      </c>
      <c r="B509" s="368" t="s">
        <v>993</v>
      </c>
      <c r="C509" s="258" t="s">
        <v>994</v>
      </c>
      <c r="D509" s="256">
        <v>0</v>
      </c>
      <c r="E509" s="256">
        <v>0</v>
      </c>
      <c r="F509" s="63" t="str">
        <f t="shared" si="23"/>
        <v/>
      </c>
      <c r="G509" s="230" t="str">
        <f t="shared" si="21"/>
        <v>否</v>
      </c>
      <c r="H509" s="122" t="str">
        <f t="shared" si="22"/>
        <v>项</v>
      </c>
    </row>
    <row r="510" spans="1:8" ht="36" hidden="1" customHeight="1">
      <c r="A510" s="366">
        <v>2070305</v>
      </c>
      <c r="B510" s="368" t="s">
        <v>995</v>
      </c>
      <c r="C510" s="258" t="s">
        <v>996</v>
      </c>
      <c r="D510" s="256">
        <v>0</v>
      </c>
      <c r="E510" s="256">
        <v>0</v>
      </c>
      <c r="F510" s="63" t="str">
        <f t="shared" si="23"/>
        <v/>
      </c>
      <c r="G510" s="230" t="str">
        <f t="shared" si="21"/>
        <v>否</v>
      </c>
      <c r="H510" s="122" t="str">
        <f t="shared" si="22"/>
        <v>项</v>
      </c>
    </row>
    <row r="511" spans="1:8" ht="36" hidden="1" customHeight="1">
      <c r="A511" s="366">
        <v>2070306</v>
      </c>
      <c r="B511" s="368" t="s">
        <v>997</v>
      </c>
      <c r="C511" s="258" t="s">
        <v>998</v>
      </c>
      <c r="D511" s="256">
        <v>0</v>
      </c>
      <c r="E511" s="256">
        <v>0</v>
      </c>
      <c r="F511" s="63" t="str">
        <f t="shared" si="23"/>
        <v/>
      </c>
      <c r="G511" s="230" t="str">
        <f t="shared" si="21"/>
        <v>否</v>
      </c>
      <c r="H511" s="122" t="str">
        <f t="shared" si="22"/>
        <v>项</v>
      </c>
    </row>
    <row r="512" spans="1:8" ht="36" customHeight="1">
      <c r="A512" s="366">
        <v>2070307</v>
      </c>
      <c r="B512" s="368" t="s">
        <v>999</v>
      </c>
      <c r="C512" s="258" t="s">
        <v>1000</v>
      </c>
      <c r="D512" s="256">
        <v>300</v>
      </c>
      <c r="E512" s="256">
        <v>190</v>
      </c>
      <c r="F512" s="63">
        <f t="shared" si="23"/>
        <v>-0.36699999999999999</v>
      </c>
      <c r="G512" s="230" t="str">
        <f t="shared" si="21"/>
        <v>是</v>
      </c>
      <c r="H512" s="122" t="str">
        <f t="shared" si="22"/>
        <v>项</v>
      </c>
    </row>
    <row r="513" spans="1:8" ht="36" customHeight="1">
      <c r="A513" s="366">
        <v>2070308</v>
      </c>
      <c r="B513" s="368" t="s">
        <v>1001</v>
      </c>
      <c r="C513" s="258" t="s">
        <v>1002</v>
      </c>
      <c r="D513" s="256">
        <v>45</v>
      </c>
      <c r="E513" s="256">
        <v>0</v>
      </c>
      <c r="F513" s="63">
        <f t="shared" si="23"/>
        <v>-1</v>
      </c>
      <c r="G513" s="230" t="str">
        <f t="shared" si="21"/>
        <v>是</v>
      </c>
      <c r="H513" s="122" t="str">
        <f t="shared" si="22"/>
        <v>项</v>
      </c>
    </row>
    <row r="514" spans="1:8" ht="36" hidden="1" customHeight="1">
      <c r="A514" s="366">
        <v>2070309</v>
      </c>
      <c r="B514" s="368" t="s">
        <v>1003</v>
      </c>
      <c r="C514" s="258" t="s">
        <v>1004</v>
      </c>
      <c r="D514" s="256">
        <v>0</v>
      </c>
      <c r="E514" s="256">
        <v>0</v>
      </c>
      <c r="F514" s="63" t="str">
        <f t="shared" si="23"/>
        <v/>
      </c>
      <c r="G514" s="230" t="str">
        <f t="shared" si="21"/>
        <v>否</v>
      </c>
      <c r="H514" s="122" t="str">
        <f t="shared" si="22"/>
        <v>项</v>
      </c>
    </row>
    <row r="515" spans="1:8" ht="36" customHeight="1">
      <c r="A515" s="366">
        <v>2070399</v>
      </c>
      <c r="B515" s="368" t="s">
        <v>1005</v>
      </c>
      <c r="C515" s="258" t="s">
        <v>1006</v>
      </c>
      <c r="D515" s="256">
        <v>170</v>
      </c>
      <c r="E515" s="256">
        <v>157</v>
      </c>
      <c r="F515" s="63">
        <f t="shared" si="23"/>
        <v>-7.5999999999999998E-2</v>
      </c>
      <c r="G515" s="230" t="str">
        <f t="shared" si="21"/>
        <v>是</v>
      </c>
      <c r="H515" s="122" t="str">
        <f t="shared" si="22"/>
        <v>项</v>
      </c>
    </row>
    <row r="516" spans="1:8" ht="36" customHeight="1">
      <c r="A516" s="366">
        <v>20706</v>
      </c>
      <c r="B516" s="367" t="s">
        <v>1007</v>
      </c>
      <c r="C516" s="254" t="s">
        <v>1008</v>
      </c>
      <c r="D516" s="256">
        <v>360</v>
      </c>
      <c r="E516" s="256">
        <v>294</v>
      </c>
      <c r="F516" s="63">
        <f t="shared" si="23"/>
        <v>-0.183</v>
      </c>
      <c r="G516" s="230" t="str">
        <f t="shared" ref="G516:G579" si="24">IF(LEN(B516)=3,"是",IF(C516&lt;&gt;"",IF(SUM(D516:E516)&lt;&gt;0,"是","否"),"是"))</f>
        <v>是</v>
      </c>
      <c r="H516" s="122" t="str">
        <f t="shared" ref="H516:H579" si="25">IF(LEN(B516)=3,"类",IF(LEN(B516)=5,"款","项"))</f>
        <v>款</v>
      </c>
    </row>
    <row r="517" spans="1:8" ht="36" hidden="1" customHeight="1">
      <c r="A517" s="366">
        <v>2070601</v>
      </c>
      <c r="B517" s="368" t="s">
        <v>1009</v>
      </c>
      <c r="C517" s="258" t="s">
        <v>172</v>
      </c>
      <c r="D517" s="256">
        <v>0</v>
      </c>
      <c r="E517" s="256">
        <v>0</v>
      </c>
      <c r="F517" s="63" t="str">
        <f t="shared" ref="F517:F580" si="26">IF(D517&gt;0,E517/D517-1,IF(D517&lt;0,-(E517/D517-1),""))</f>
        <v/>
      </c>
      <c r="G517" s="230" t="str">
        <f t="shared" si="24"/>
        <v>否</v>
      </c>
      <c r="H517" s="122" t="str">
        <f t="shared" si="25"/>
        <v>项</v>
      </c>
    </row>
    <row r="518" spans="1:8" ht="36" hidden="1" customHeight="1">
      <c r="A518" s="366">
        <v>2070602</v>
      </c>
      <c r="B518" s="368" t="s">
        <v>1010</v>
      </c>
      <c r="C518" s="258" t="s">
        <v>174</v>
      </c>
      <c r="D518" s="256">
        <v>0</v>
      </c>
      <c r="E518" s="256">
        <v>0</v>
      </c>
      <c r="F518" s="63" t="str">
        <f t="shared" si="26"/>
        <v/>
      </c>
      <c r="G518" s="230" t="str">
        <f t="shared" si="24"/>
        <v>否</v>
      </c>
      <c r="H518" s="122" t="str">
        <f t="shared" si="25"/>
        <v>项</v>
      </c>
    </row>
    <row r="519" spans="1:8" ht="36" hidden="1" customHeight="1">
      <c r="A519" s="366">
        <v>2070603</v>
      </c>
      <c r="B519" s="368" t="s">
        <v>1011</v>
      </c>
      <c r="C519" s="258" t="s">
        <v>176</v>
      </c>
      <c r="D519" s="256">
        <v>0</v>
      </c>
      <c r="E519" s="256">
        <v>0</v>
      </c>
      <c r="F519" s="63" t="str">
        <f t="shared" si="26"/>
        <v/>
      </c>
      <c r="G519" s="230" t="str">
        <f t="shared" si="24"/>
        <v>否</v>
      </c>
      <c r="H519" s="122" t="str">
        <f t="shared" si="25"/>
        <v>项</v>
      </c>
    </row>
    <row r="520" spans="1:8" ht="36" hidden="1" customHeight="1">
      <c r="A520" s="366">
        <v>2070604</v>
      </c>
      <c r="B520" s="368" t="s">
        <v>1012</v>
      </c>
      <c r="C520" s="258" t="s">
        <v>1013</v>
      </c>
      <c r="D520" s="256">
        <v>0</v>
      </c>
      <c r="E520" s="256">
        <v>0</v>
      </c>
      <c r="F520" s="63" t="str">
        <f t="shared" si="26"/>
        <v/>
      </c>
      <c r="G520" s="230" t="str">
        <f t="shared" si="24"/>
        <v>否</v>
      </c>
      <c r="H520" s="122" t="str">
        <f t="shared" si="25"/>
        <v>项</v>
      </c>
    </row>
    <row r="521" spans="1:8" ht="36" hidden="1" customHeight="1">
      <c r="A521" s="366">
        <v>2070605</v>
      </c>
      <c r="B521" s="368" t="s">
        <v>1014</v>
      </c>
      <c r="C521" s="258" t="s">
        <v>1015</v>
      </c>
      <c r="D521" s="256">
        <v>0</v>
      </c>
      <c r="E521" s="256">
        <v>0</v>
      </c>
      <c r="F521" s="63" t="str">
        <f t="shared" si="26"/>
        <v/>
      </c>
      <c r="G521" s="230" t="str">
        <f t="shared" si="24"/>
        <v>否</v>
      </c>
      <c r="H521" s="122" t="str">
        <f t="shared" si="25"/>
        <v>项</v>
      </c>
    </row>
    <row r="522" spans="1:8" ht="36" hidden="1" customHeight="1">
      <c r="A522" s="366">
        <v>2070606</v>
      </c>
      <c r="B522" s="368" t="s">
        <v>1016</v>
      </c>
      <c r="C522" s="258" t="s">
        <v>1017</v>
      </c>
      <c r="D522" s="256">
        <v>0</v>
      </c>
      <c r="E522" s="256">
        <v>0</v>
      </c>
      <c r="F522" s="63" t="str">
        <f t="shared" si="26"/>
        <v/>
      </c>
      <c r="G522" s="230" t="str">
        <f t="shared" si="24"/>
        <v>否</v>
      </c>
      <c r="H522" s="122" t="str">
        <f t="shared" si="25"/>
        <v>项</v>
      </c>
    </row>
    <row r="523" spans="1:8" ht="36" customHeight="1">
      <c r="A523" s="366">
        <v>2070607</v>
      </c>
      <c r="B523" s="368" t="s">
        <v>1018</v>
      </c>
      <c r="C523" s="258" t="s">
        <v>1019</v>
      </c>
      <c r="D523" s="256">
        <v>10</v>
      </c>
      <c r="E523" s="256">
        <v>10</v>
      </c>
      <c r="F523" s="63">
        <f t="shared" si="26"/>
        <v>0</v>
      </c>
      <c r="G523" s="230" t="str">
        <f t="shared" si="24"/>
        <v>是</v>
      </c>
      <c r="H523" s="122" t="str">
        <f t="shared" si="25"/>
        <v>项</v>
      </c>
    </row>
    <row r="524" spans="1:8" ht="36" customHeight="1">
      <c r="A524" s="366">
        <v>2070699</v>
      </c>
      <c r="B524" s="368" t="s">
        <v>1020</v>
      </c>
      <c r="C524" s="258" t="s">
        <v>1021</v>
      </c>
      <c r="D524" s="256">
        <v>350</v>
      </c>
      <c r="E524" s="256">
        <v>284</v>
      </c>
      <c r="F524" s="63">
        <f t="shared" si="26"/>
        <v>-0.189</v>
      </c>
      <c r="G524" s="230" t="str">
        <f t="shared" si="24"/>
        <v>是</v>
      </c>
      <c r="H524" s="122" t="str">
        <f t="shared" si="25"/>
        <v>项</v>
      </c>
    </row>
    <row r="525" spans="1:8" ht="36" customHeight="1">
      <c r="A525" s="366">
        <v>20708</v>
      </c>
      <c r="B525" s="367" t="s">
        <v>1022</v>
      </c>
      <c r="C525" s="254" t="s">
        <v>1023</v>
      </c>
      <c r="D525" s="256">
        <v>943</v>
      </c>
      <c r="E525" s="256">
        <v>870</v>
      </c>
      <c r="F525" s="63">
        <f t="shared" si="26"/>
        <v>-7.6999999999999999E-2</v>
      </c>
      <c r="G525" s="230" t="str">
        <f t="shared" si="24"/>
        <v>是</v>
      </c>
      <c r="H525" s="122" t="str">
        <f t="shared" si="25"/>
        <v>款</v>
      </c>
    </row>
    <row r="526" spans="1:8" ht="36" hidden="1" customHeight="1">
      <c r="A526" s="366">
        <v>2070801</v>
      </c>
      <c r="B526" s="368" t="s">
        <v>1024</v>
      </c>
      <c r="C526" s="258" t="s">
        <v>172</v>
      </c>
      <c r="D526" s="256">
        <v>0</v>
      </c>
      <c r="E526" s="256">
        <v>0</v>
      </c>
      <c r="F526" s="63" t="str">
        <f t="shared" si="26"/>
        <v/>
      </c>
      <c r="G526" s="230" t="str">
        <f t="shared" si="24"/>
        <v>否</v>
      </c>
      <c r="H526" s="122" t="str">
        <f t="shared" si="25"/>
        <v>项</v>
      </c>
    </row>
    <row r="527" spans="1:8" ht="36" hidden="1" customHeight="1">
      <c r="A527" s="366">
        <v>2070802</v>
      </c>
      <c r="B527" s="368" t="s">
        <v>1025</v>
      </c>
      <c r="C527" s="258" t="s">
        <v>174</v>
      </c>
      <c r="D527" s="256">
        <v>0</v>
      </c>
      <c r="E527" s="256">
        <v>0</v>
      </c>
      <c r="F527" s="63" t="str">
        <f t="shared" si="26"/>
        <v/>
      </c>
      <c r="G527" s="230" t="str">
        <f t="shared" si="24"/>
        <v>否</v>
      </c>
      <c r="H527" s="122" t="str">
        <f t="shared" si="25"/>
        <v>项</v>
      </c>
    </row>
    <row r="528" spans="1:8" ht="36" hidden="1" customHeight="1">
      <c r="A528" s="366">
        <v>2070803</v>
      </c>
      <c r="B528" s="368" t="s">
        <v>1026</v>
      </c>
      <c r="C528" s="258" t="s">
        <v>176</v>
      </c>
      <c r="D528" s="256">
        <v>0</v>
      </c>
      <c r="E528" s="256">
        <v>0</v>
      </c>
      <c r="F528" s="63" t="str">
        <f t="shared" si="26"/>
        <v/>
      </c>
      <c r="G528" s="230" t="str">
        <f t="shared" si="24"/>
        <v>否</v>
      </c>
      <c r="H528" s="122" t="str">
        <f t="shared" si="25"/>
        <v>项</v>
      </c>
    </row>
    <row r="529" spans="1:8" ht="36" customHeight="1">
      <c r="A529" s="366">
        <v>2070804</v>
      </c>
      <c r="B529" s="368" t="s">
        <v>1027</v>
      </c>
      <c r="C529" s="258" t="s">
        <v>1028</v>
      </c>
      <c r="D529" s="256">
        <v>463</v>
      </c>
      <c r="E529" s="256"/>
      <c r="F529" s="63">
        <f t="shared" si="26"/>
        <v>-1</v>
      </c>
      <c r="G529" s="230" t="str">
        <f t="shared" si="24"/>
        <v>是</v>
      </c>
      <c r="H529" s="122" t="str">
        <f t="shared" si="25"/>
        <v>项</v>
      </c>
    </row>
    <row r="530" spans="1:8" ht="36" customHeight="1">
      <c r="A530" s="366">
        <v>2070805</v>
      </c>
      <c r="B530" s="368" t="s">
        <v>1029</v>
      </c>
      <c r="C530" s="258" t="s">
        <v>1030</v>
      </c>
      <c r="D530" s="256">
        <v>480</v>
      </c>
      <c r="E530" s="256"/>
      <c r="F530" s="63">
        <f t="shared" si="26"/>
        <v>-1</v>
      </c>
      <c r="G530" s="230" t="str">
        <f t="shared" si="24"/>
        <v>是</v>
      </c>
      <c r="H530" s="122" t="str">
        <f t="shared" si="25"/>
        <v>项</v>
      </c>
    </row>
    <row r="531" spans="1:8" ht="36" hidden="1" customHeight="1">
      <c r="A531" s="366">
        <v>2070806</v>
      </c>
      <c r="B531" s="368" t="s">
        <v>1031</v>
      </c>
      <c r="C531" s="258" t="s">
        <v>1032</v>
      </c>
      <c r="D531" s="256">
        <v>0</v>
      </c>
      <c r="E531" s="256">
        <v>0</v>
      </c>
      <c r="F531" s="63" t="str">
        <f t="shared" si="26"/>
        <v/>
      </c>
      <c r="G531" s="230" t="str">
        <f t="shared" si="24"/>
        <v>否</v>
      </c>
      <c r="H531" s="122" t="str">
        <f t="shared" si="25"/>
        <v>项</v>
      </c>
    </row>
    <row r="532" spans="1:8" ht="36" hidden="1" customHeight="1">
      <c r="A532" s="366">
        <v>2070807</v>
      </c>
      <c r="B532" s="380" t="s">
        <v>1033</v>
      </c>
      <c r="C532" s="258" t="s">
        <v>1034</v>
      </c>
      <c r="D532" s="256"/>
      <c r="E532" s="256">
        <v>0</v>
      </c>
      <c r="F532" s="63" t="str">
        <f t="shared" si="26"/>
        <v/>
      </c>
      <c r="G532" s="230" t="str">
        <f t="shared" si="24"/>
        <v>否</v>
      </c>
      <c r="H532" s="122" t="str">
        <f t="shared" si="25"/>
        <v>项</v>
      </c>
    </row>
    <row r="533" spans="1:8" ht="36" customHeight="1">
      <c r="A533" s="366">
        <v>2070808</v>
      </c>
      <c r="B533" s="380" t="s">
        <v>1035</v>
      </c>
      <c r="C533" s="258" t="s">
        <v>1036</v>
      </c>
      <c r="D533" s="256"/>
      <c r="E533" s="256">
        <v>870</v>
      </c>
      <c r="F533" s="63" t="str">
        <f t="shared" si="26"/>
        <v/>
      </c>
      <c r="G533" s="230" t="str">
        <f t="shared" si="24"/>
        <v>是</v>
      </c>
      <c r="H533" s="122" t="str">
        <f t="shared" si="25"/>
        <v>项</v>
      </c>
    </row>
    <row r="534" spans="1:8" ht="36" hidden="1" customHeight="1">
      <c r="A534" s="366">
        <v>2070899</v>
      </c>
      <c r="B534" s="368" t="s">
        <v>1037</v>
      </c>
      <c r="C534" s="258" t="s">
        <v>1038</v>
      </c>
      <c r="D534" s="256">
        <v>0</v>
      </c>
      <c r="E534" s="256">
        <v>0</v>
      </c>
      <c r="F534" s="63" t="str">
        <f t="shared" si="26"/>
        <v/>
      </c>
      <c r="G534" s="230" t="str">
        <f t="shared" si="24"/>
        <v>否</v>
      </c>
      <c r="H534" s="122" t="str">
        <f t="shared" si="25"/>
        <v>项</v>
      </c>
    </row>
    <row r="535" spans="1:8" ht="36" customHeight="1">
      <c r="A535" s="366">
        <v>20799</v>
      </c>
      <c r="B535" s="367" t="s">
        <v>1039</v>
      </c>
      <c r="C535" s="254" t="s">
        <v>1040</v>
      </c>
      <c r="D535" s="256">
        <v>985</v>
      </c>
      <c r="E535" s="256">
        <v>320</v>
      </c>
      <c r="F535" s="63">
        <f t="shared" si="26"/>
        <v>-0.67500000000000004</v>
      </c>
      <c r="G535" s="230" t="str">
        <f t="shared" si="24"/>
        <v>是</v>
      </c>
      <c r="H535" s="122" t="str">
        <f t="shared" si="25"/>
        <v>款</v>
      </c>
    </row>
    <row r="536" spans="1:8" ht="36" customHeight="1">
      <c r="A536" s="366">
        <v>2079902</v>
      </c>
      <c r="B536" s="368" t="s">
        <v>1041</v>
      </c>
      <c r="C536" s="258" t="s">
        <v>1042</v>
      </c>
      <c r="D536" s="256">
        <v>80</v>
      </c>
      <c r="E536" s="256">
        <v>30</v>
      </c>
      <c r="F536" s="63">
        <f t="shared" si="26"/>
        <v>-0.625</v>
      </c>
      <c r="G536" s="230" t="str">
        <f t="shared" si="24"/>
        <v>是</v>
      </c>
      <c r="H536" s="122" t="str">
        <f t="shared" si="25"/>
        <v>项</v>
      </c>
    </row>
    <row r="537" spans="1:8" ht="36" customHeight="1">
      <c r="A537" s="366">
        <v>2079903</v>
      </c>
      <c r="B537" s="368" t="s">
        <v>1043</v>
      </c>
      <c r="C537" s="258" t="s">
        <v>1044</v>
      </c>
      <c r="D537" s="256">
        <v>105</v>
      </c>
      <c r="E537" s="256">
        <v>180</v>
      </c>
      <c r="F537" s="63">
        <f t="shared" si="26"/>
        <v>0.71399999999999997</v>
      </c>
      <c r="G537" s="230" t="str">
        <f t="shared" si="24"/>
        <v>是</v>
      </c>
      <c r="H537" s="122" t="str">
        <f t="shared" si="25"/>
        <v>项</v>
      </c>
    </row>
    <row r="538" spans="1:8" ht="36" customHeight="1">
      <c r="A538" s="366">
        <v>2079999</v>
      </c>
      <c r="B538" s="368" t="s">
        <v>1045</v>
      </c>
      <c r="C538" s="258" t="s">
        <v>1046</v>
      </c>
      <c r="D538" s="256">
        <v>800</v>
      </c>
      <c r="E538" s="256">
        <v>110</v>
      </c>
      <c r="F538" s="63">
        <f t="shared" si="26"/>
        <v>-0.86299999999999999</v>
      </c>
      <c r="G538" s="230" t="str">
        <f t="shared" si="24"/>
        <v>是</v>
      </c>
      <c r="H538" s="122" t="str">
        <f t="shared" si="25"/>
        <v>项</v>
      </c>
    </row>
    <row r="539" spans="1:8" ht="36" hidden="1" customHeight="1">
      <c r="A539" s="370" t="s">
        <v>1047</v>
      </c>
      <c r="B539" s="372" t="s">
        <v>1047</v>
      </c>
      <c r="C539" s="373" t="s">
        <v>552</v>
      </c>
      <c r="D539" s="256"/>
      <c r="E539" s="256"/>
      <c r="F539" s="63" t="str">
        <f t="shared" si="26"/>
        <v/>
      </c>
      <c r="G539" s="230" t="str">
        <f t="shared" si="24"/>
        <v>否</v>
      </c>
      <c r="H539" s="122" t="str">
        <f t="shared" si="25"/>
        <v>项</v>
      </c>
    </row>
    <row r="540" spans="1:8" ht="36" customHeight="1">
      <c r="A540" s="366">
        <v>208</v>
      </c>
      <c r="B540" s="367" t="s">
        <v>118</v>
      </c>
      <c r="C540" s="254" t="s">
        <v>119</v>
      </c>
      <c r="D540" s="256">
        <v>57069</v>
      </c>
      <c r="E540" s="256">
        <v>50678</v>
      </c>
      <c r="F540" s="63">
        <f t="shared" si="26"/>
        <v>-0.112</v>
      </c>
      <c r="G540" s="230" t="str">
        <f t="shared" si="24"/>
        <v>是</v>
      </c>
      <c r="H540" s="122" t="str">
        <f t="shared" si="25"/>
        <v>类</v>
      </c>
    </row>
    <row r="541" spans="1:8" ht="36" customHeight="1">
      <c r="A541" s="366">
        <v>20801</v>
      </c>
      <c r="B541" s="367" t="s">
        <v>1048</v>
      </c>
      <c r="C541" s="254" t="s">
        <v>1049</v>
      </c>
      <c r="D541" s="256">
        <v>2614</v>
      </c>
      <c r="E541" s="256">
        <v>1915</v>
      </c>
      <c r="F541" s="63">
        <f t="shared" si="26"/>
        <v>-0.26700000000000002</v>
      </c>
      <c r="G541" s="230" t="str">
        <f t="shared" si="24"/>
        <v>是</v>
      </c>
      <c r="H541" s="122" t="str">
        <f t="shared" si="25"/>
        <v>款</v>
      </c>
    </row>
    <row r="542" spans="1:8" ht="36" customHeight="1">
      <c r="A542" s="366">
        <v>2080101</v>
      </c>
      <c r="B542" s="368" t="s">
        <v>1050</v>
      </c>
      <c r="C542" s="258" t="s">
        <v>172</v>
      </c>
      <c r="D542" s="256">
        <v>1130</v>
      </c>
      <c r="E542" s="256">
        <v>728</v>
      </c>
      <c r="F542" s="63">
        <f t="shared" si="26"/>
        <v>-0.35599999999999998</v>
      </c>
      <c r="G542" s="230" t="str">
        <f t="shared" si="24"/>
        <v>是</v>
      </c>
      <c r="H542" s="122" t="str">
        <f t="shared" si="25"/>
        <v>项</v>
      </c>
    </row>
    <row r="543" spans="1:8" ht="36" customHeight="1">
      <c r="A543" s="366">
        <v>2080102</v>
      </c>
      <c r="B543" s="368" t="s">
        <v>1051</v>
      </c>
      <c r="C543" s="258" t="s">
        <v>174</v>
      </c>
      <c r="D543" s="256">
        <v>20</v>
      </c>
      <c r="E543" s="256">
        <v>10</v>
      </c>
      <c r="F543" s="63">
        <f t="shared" si="26"/>
        <v>-0.5</v>
      </c>
      <c r="G543" s="230" t="str">
        <f t="shared" si="24"/>
        <v>是</v>
      </c>
      <c r="H543" s="122" t="str">
        <f t="shared" si="25"/>
        <v>项</v>
      </c>
    </row>
    <row r="544" spans="1:8" ht="36" hidden="1" customHeight="1">
      <c r="A544" s="366">
        <v>2080103</v>
      </c>
      <c r="B544" s="368" t="s">
        <v>1052</v>
      </c>
      <c r="C544" s="258" t="s">
        <v>176</v>
      </c>
      <c r="D544" s="256">
        <v>0</v>
      </c>
      <c r="E544" s="256">
        <v>0</v>
      </c>
      <c r="F544" s="63" t="str">
        <f t="shared" si="26"/>
        <v/>
      </c>
      <c r="G544" s="230" t="str">
        <f t="shared" si="24"/>
        <v>否</v>
      </c>
      <c r="H544" s="122" t="str">
        <f t="shared" si="25"/>
        <v>项</v>
      </c>
    </row>
    <row r="545" spans="1:8" ht="36" customHeight="1">
      <c r="A545" s="366">
        <v>2080104</v>
      </c>
      <c r="B545" s="368" t="s">
        <v>1053</v>
      </c>
      <c r="C545" s="258" t="s">
        <v>1054</v>
      </c>
      <c r="D545" s="256">
        <v>152</v>
      </c>
      <c r="E545" s="256">
        <v>0</v>
      </c>
      <c r="F545" s="63">
        <f t="shared" si="26"/>
        <v>-1</v>
      </c>
      <c r="G545" s="230" t="str">
        <f t="shared" si="24"/>
        <v>是</v>
      </c>
      <c r="H545" s="122" t="str">
        <f t="shared" si="25"/>
        <v>项</v>
      </c>
    </row>
    <row r="546" spans="1:8" ht="36" hidden="1" customHeight="1">
      <c r="A546" s="366">
        <v>2080105</v>
      </c>
      <c r="B546" s="368" t="s">
        <v>1055</v>
      </c>
      <c r="C546" s="258" t="s">
        <v>1056</v>
      </c>
      <c r="D546" s="256">
        <v>0</v>
      </c>
      <c r="E546" s="256">
        <v>0</v>
      </c>
      <c r="F546" s="63" t="str">
        <f t="shared" si="26"/>
        <v/>
      </c>
      <c r="G546" s="230" t="str">
        <f t="shared" si="24"/>
        <v>否</v>
      </c>
      <c r="H546" s="122" t="str">
        <f t="shared" si="25"/>
        <v>项</v>
      </c>
    </row>
    <row r="547" spans="1:8" ht="36" hidden="1" customHeight="1">
      <c r="A547" s="366">
        <v>2080106</v>
      </c>
      <c r="B547" s="368" t="s">
        <v>1057</v>
      </c>
      <c r="C547" s="258" t="s">
        <v>1058</v>
      </c>
      <c r="D547" s="256">
        <v>0</v>
      </c>
      <c r="E547" s="256">
        <v>0</v>
      </c>
      <c r="F547" s="63" t="str">
        <f t="shared" si="26"/>
        <v/>
      </c>
      <c r="G547" s="230" t="str">
        <f t="shared" si="24"/>
        <v>否</v>
      </c>
      <c r="H547" s="122" t="str">
        <f t="shared" si="25"/>
        <v>项</v>
      </c>
    </row>
    <row r="548" spans="1:8" ht="36" hidden="1" customHeight="1">
      <c r="A548" s="366">
        <v>2080107</v>
      </c>
      <c r="B548" s="368" t="s">
        <v>1059</v>
      </c>
      <c r="C548" s="258" t="s">
        <v>1060</v>
      </c>
      <c r="D548" s="256">
        <v>0</v>
      </c>
      <c r="E548" s="256">
        <v>0</v>
      </c>
      <c r="F548" s="63" t="str">
        <f t="shared" si="26"/>
        <v/>
      </c>
      <c r="G548" s="230" t="str">
        <f t="shared" si="24"/>
        <v>否</v>
      </c>
      <c r="H548" s="122" t="str">
        <f t="shared" si="25"/>
        <v>项</v>
      </c>
    </row>
    <row r="549" spans="1:8" ht="36" hidden="1" customHeight="1">
      <c r="A549" s="366">
        <v>2080108</v>
      </c>
      <c r="B549" s="368" t="s">
        <v>1061</v>
      </c>
      <c r="C549" s="258" t="s">
        <v>273</v>
      </c>
      <c r="D549" s="256">
        <v>0</v>
      </c>
      <c r="E549" s="256">
        <v>0</v>
      </c>
      <c r="F549" s="63" t="str">
        <f t="shared" si="26"/>
        <v/>
      </c>
      <c r="G549" s="230" t="str">
        <f t="shared" si="24"/>
        <v>否</v>
      </c>
      <c r="H549" s="122" t="str">
        <f t="shared" si="25"/>
        <v>项</v>
      </c>
    </row>
    <row r="550" spans="1:8" ht="36" customHeight="1">
      <c r="A550" s="366">
        <v>2080109</v>
      </c>
      <c r="B550" s="368" t="s">
        <v>1062</v>
      </c>
      <c r="C550" s="258" t="s">
        <v>1063</v>
      </c>
      <c r="D550" s="256">
        <v>1232</v>
      </c>
      <c r="E550" s="256">
        <v>1100</v>
      </c>
      <c r="F550" s="63">
        <f t="shared" si="26"/>
        <v>-0.107</v>
      </c>
      <c r="G550" s="230" t="str">
        <f t="shared" si="24"/>
        <v>是</v>
      </c>
      <c r="H550" s="122" t="str">
        <f t="shared" si="25"/>
        <v>项</v>
      </c>
    </row>
    <row r="551" spans="1:8" ht="36" hidden="1" customHeight="1">
      <c r="A551" s="366">
        <v>2080110</v>
      </c>
      <c r="B551" s="368" t="s">
        <v>1064</v>
      </c>
      <c r="C551" s="258" t="s">
        <v>1065</v>
      </c>
      <c r="D551" s="256">
        <v>0</v>
      </c>
      <c r="E551" s="256">
        <v>0</v>
      </c>
      <c r="F551" s="63" t="str">
        <f t="shared" si="26"/>
        <v/>
      </c>
      <c r="G551" s="230" t="str">
        <f t="shared" si="24"/>
        <v>否</v>
      </c>
      <c r="H551" s="122" t="str">
        <f t="shared" si="25"/>
        <v>项</v>
      </c>
    </row>
    <row r="552" spans="1:8" ht="36" hidden="1" customHeight="1">
      <c r="A552" s="366">
        <v>2080111</v>
      </c>
      <c r="B552" s="368" t="s">
        <v>1066</v>
      </c>
      <c r="C552" s="258" t="s">
        <v>1067</v>
      </c>
      <c r="D552" s="256">
        <v>0</v>
      </c>
      <c r="E552" s="256">
        <v>0</v>
      </c>
      <c r="F552" s="63" t="str">
        <f t="shared" si="26"/>
        <v/>
      </c>
      <c r="G552" s="230" t="str">
        <f t="shared" si="24"/>
        <v>否</v>
      </c>
      <c r="H552" s="122" t="str">
        <f t="shared" si="25"/>
        <v>项</v>
      </c>
    </row>
    <row r="553" spans="1:8" ht="36" hidden="1" customHeight="1">
      <c r="A553" s="366">
        <v>2080112</v>
      </c>
      <c r="B553" s="368" t="s">
        <v>1068</v>
      </c>
      <c r="C553" s="258" t="s">
        <v>1069</v>
      </c>
      <c r="D553" s="256">
        <v>0</v>
      </c>
      <c r="E553" s="256">
        <v>0</v>
      </c>
      <c r="F553" s="63" t="str">
        <f t="shared" si="26"/>
        <v/>
      </c>
      <c r="G553" s="230" t="str">
        <f t="shared" si="24"/>
        <v>否</v>
      </c>
      <c r="H553" s="122" t="str">
        <f t="shared" si="25"/>
        <v>项</v>
      </c>
    </row>
    <row r="554" spans="1:8" ht="36" hidden="1" customHeight="1">
      <c r="A554" s="370">
        <v>2080113</v>
      </c>
      <c r="B554" s="371">
        <v>2080113</v>
      </c>
      <c r="C554" s="379" t="s">
        <v>339</v>
      </c>
      <c r="D554" s="256"/>
      <c r="E554" s="256">
        <v>0</v>
      </c>
      <c r="F554" s="63" t="str">
        <f t="shared" si="26"/>
        <v/>
      </c>
      <c r="G554" s="230" t="str">
        <f t="shared" si="24"/>
        <v>否</v>
      </c>
      <c r="H554" s="122" t="str">
        <f t="shared" si="25"/>
        <v>项</v>
      </c>
    </row>
    <row r="555" spans="1:8" ht="36" hidden="1" customHeight="1">
      <c r="A555" s="370">
        <v>2080114</v>
      </c>
      <c r="B555" s="371">
        <v>2080114</v>
      </c>
      <c r="C555" s="379" t="s">
        <v>341</v>
      </c>
      <c r="D555" s="256"/>
      <c r="E555" s="256">
        <v>0</v>
      </c>
      <c r="F555" s="63" t="str">
        <f t="shared" si="26"/>
        <v/>
      </c>
      <c r="G555" s="230" t="str">
        <f t="shared" si="24"/>
        <v>否</v>
      </c>
      <c r="H555" s="122" t="str">
        <f t="shared" si="25"/>
        <v>项</v>
      </c>
    </row>
    <row r="556" spans="1:8" ht="36" hidden="1" customHeight="1">
      <c r="A556" s="370">
        <v>2080115</v>
      </c>
      <c r="B556" s="371">
        <v>2080115</v>
      </c>
      <c r="C556" s="379" t="s">
        <v>343</v>
      </c>
      <c r="D556" s="256"/>
      <c r="E556" s="256">
        <v>0</v>
      </c>
      <c r="F556" s="63" t="str">
        <f t="shared" si="26"/>
        <v/>
      </c>
      <c r="G556" s="230" t="str">
        <f t="shared" si="24"/>
        <v>否</v>
      </c>
      <c r="H556" s="122" t="str">
        <f t="shared" si="25"/>
        <v>项</v>
      </c>
    </row>
    <row r="557" spans="1:8" ht="36" hidden="1" customHeight="1">
      <c r="A557" s="370">
        <v>2080116</v>
      </c>
      <c r="B557" s="371">
        <v>2080116</v>
      </c>
      <c r="C557" s="379" t="s">
        <v>345</v>
      </c>
      <c r="D557" s="256"/>
      <c r="E557" s="256">
        <v>0</v>
      </c>
      <c r="F557" s="63" t="str">
        <f t="shared" si="26"/>
        <v/>
      </c>
      <c r="G557" s="230" t="str">
        <f t="shared" si="24"/>
        <v>否</v>
      </c>
      <c r="H557" s="122" t="str">
        <f t="shared" si="25"/>
        <v>项</v>
      </c>
    </row>
    <row r="558" spans="1:8" ht="36" hidden="1" customHeight="1">
      <c r="A558" s="370">
        <v>2080150</v>
      </c>
      <c r="B558" s="371">
        <v>2080150</v>
      </c>
      <c r="C558" s="379" t="s">
        <v>190</v>
      </c>
      <c r="D558" s="256"/>
      <c r="E558" s="256">
        <v>0</v>
      </c>
      <c r="F558" s="63" t="str">
        <f t="shared" si="26"/>
        <v/>
      </c>
      <c r="G558" s="230" t="str">
        <f t="shared" si="24"/>
        <v>否</v>
      </c>
      <c r="H558" s="122" t="str">
        <f t="shared" si="25"/>
        <v>项</v>
      </c>
    </row>
    <row r="559" spans="1:8" ht="36" customHeight="1">
      <c r="A559" s="366">
        <v>2080199</v>
      </c>
      <c r="B559" s="368" t="s">
        <v>1070</v>
      </c>
      <c r="C559" s="258" t="s">
        <v>1071</v>
      </c>
      <c r="D559" s="256">
        <v>80</v>
      </c>
      <c r="E559" s="256">
        <v>77</v>
      </c>
      <c r="F559" s="63">
        <f t="shared" si="26"/>
        <v>-3.7999999999999999E-2</v>
      </c>
      <c r="G559" s="230" t="str">
        <f t="shared" si="24"/>
        <v>是</v>
      </c>
      <c r="H559" s="122" t="str">
        <f t="shared" si="25"/>
        <v>项</v>
      </c>
    </row>
    <row r="560" spans="1:8" ht="36" customHeight="1">
      <c r="A560" s="366">
        <v>20802</v>
      </c>
      <c r="B560" s="367" t="s">
        <v>1072</v>
      </c>
      <c r="C560" s="254" t="s">
        <v>1073</v>
      </c>
      <c r="D560" s="256">
        <v>3490</v>
      </c>
      <c r="E560" s="256">
        <v>2815</v>
      </c>
      <c r="F560" s="63">
        <f t="shared" si="26"/>
        <v>-0.193</v>
      </c>
      <c r="G560" s="230" t="str">
        <f t="shared" si="24"/>
        <v>是</v>
      </c>
      <c r="H560" s="122" t="str">
        <f t="shared" si="25"/>
        <v>款</v>
      </c>
    </row>
    <row r="561" spans="1:8" ht="36" customHeight="1">
      <c r="A561" s="366">
        <v>2080201</v>
      </c>
      <c r="B561" s="368" t="s">
        <v>1074</v>
      </c>
      <c r="C561" s="258" t="s">
        <v>172</v>
      </c>
      <c r="D561" s="256">
        <v>480</v>
      </c>
      <c r="E561" s="256">
        <v>470</v>
      </c>
      <c r="F561" s="63">
        <f t="shared" si="26"/>
        <v>-2.1000000000000001E-2</v>
      </c>
      <c r="G561" s="230" t="str">
        <f t="shared" si="24"/>
        <v>是</v>
      </c>
      <c r="H561" s="122" t="str">
        <f t="shared" si="25"/>
        <v>项</v>
      </c>
    </row>
    <row r="562" spans="1:8" ht="36" hidden="1" customHeight="1">
      <c r="A562" s="366">
        <v>2080202</v>
      </c>
      <c r="B562" s="368" t="s">
        <v>1075</v>
      </c>
      <c r="C562" s="258" t="s">
        <v>174</v>
      </c>
      <c r="D562" s="256">
        <v>0</v>
      </c>
      <c r="E562" s="256">
        <v>0</v>
      </c>
      <c r="F562" s="63" t="str">
        <f t="shared" si="26"/>
        <v/>
      </c>
      <c r="G562" s="230" t="str">
        <f t="shared" si="24"/>
        <v>否</v>
      </c>
      <c r="H562" s="122" t="str">
        <f t="shared" si="25"/>
        <v>项</v>
      </c>
    </row>
    <row r="563" spans="1:8" ht="36" hidden="1" customHeight="1">
      <c r="A563" s="366">
        <v>2080203</v>
      </c>
      <c r="B563" s="368" t="s">
        <v>1076</v>
      </c>
      <c r="C563" s="258" t="s">
        <v>176</v>
      </c>
      <c r="D563" s="256">
        <v>0</v>
      </c>
      <c r="E563" s="256">
        <v>0</v>
      </c>
      <c r="F563" s="63" t="str">
        <f t="shared" si="26"/>
        <v/>
      </c>
      <c r="G563" s="230" t="str">
        <f t="shared" si="24"/>
        <v>否</v>
      </c>
      <c r="H563" s="122" t="str">
        <f t="shared" si="25"/>
        <v>项</v>
      </c>
    </row>
    <row r="564" spans="1:8" ht="36" customHeight="1">
      <c r="A564" s="366">
        <v>2080206</v>
      </c>
      <c r="B564" s="368" t="s">
        <v>1077</v>
      </c>
      <c r="C564" s="258" t="s">
        <v>1078</v>
      </c>
      <c r="D564" s="256">
        <v>0</v>
      </c>
      <c r="E564" s="256">
        <v>20</v>
      </c>
      <c r="F564" s="63" t="str">
        <f t="shared" si="26"/>
        <v/>
      </c>
      <c r="G564" s="230" t="str">
        <f t="shared" si="24"/>
        <v>是</v>
      </c>
      <c r="H564" s="122" t="str">
        <f t="shared" si="25"/>
        <v>项</v>
      </c>
    </row>
    <row r="565" spans="1:8" ht="36" hidden="1" customHeight="1">
      <c r="A565" s="366">
        <v>2080207</v>
      </c>
      <c r="B565" s="368" t="s">
        <v>1079</v>
      </c>
      <c r="C565" s="258" t="s">
        <v>1080</v>
      </c>
      <c r="D565" s="256">
        <v>0</v>
      </c>
      <c r="E565" s="256">
        <v>0</v>
      </c>
      <c r="F565" s="63" t="str">
        <f t="shared" si="26"/>
        <v/>
      </c>
      <c r="G565" s="230" t="str">
        <f t="shared" si="24"/>
        <v>否</v>
      </c>
      <c r="H565" s="122" t="str">
        <f t="shared" si="25"/>
        <v>项</v>
      </c>
    </row>
    <row r="566" spans="1:8" ht="36" customHeight="1">
      <c r="A566" s="366">
        <v>2080208</v>
      </c>
      <c r="B566" s="368" t="s">
        <v>1081</v>
      </c>
      <c r="C566" s="258" t="s">
        <v>1082</v>
      </c>
      <c r="D566" s="256">
        <v>2780</v>
      </c>
      <c r="E566" s="256">
        <v>2230</v>
      </c>
      <c r="F566" s="63">
        <f t="shared" si="26"/>
        <v>-0.19800000000000001</v>
      </c>
      <c r="G566" s="230" t="str">
        <f t="shared" si="24"/>
        <v>是</v>
      </c>
      <c r="H566" s="122" t="str">
        <f t="shared" si="25"/>
        <v>项</v>
      </c>
    </row>
    <row r="567" spans="1:8" ht="36" customHeight="1">
      <c r="A567" s="366">
        <v>2080299</v>
      </c>
      <c r="B567" s="368" t="s">
        <v>1083</v>
      </c>
      <c r="C567" s="258" t="s">
        <v>1084</v>
      </c>
      <c r="D567" s="256">
        <v>230</v>
      </c>
      <c r="E567" s="256">
        <v>95</v>
      </c>
      <c r="F567" s="63">
        <f t="shared" si="26"/>
        <v>-0.58699999999999997</v>
      </c>
      <c r="G567" s="230" t="str">
        <f t="shared" si="24"/>
        <v>是</v>
      </c>
      <c r="H567" s="122" t="str">
        <f t="shared" si="25"/>
        <v>项</v>
      </c>
    </row>
    <row r="568" spans="1:8" ht="36" hidden="1" customHeight="1">
      <c r="A568" s="366">
        <v>20804</v>
      </c>
      <c r="B568" s="367" t="s">
        <v>1085</v>
      </c>
      <c r="C568" s="254" t="s">
        <v>1086</v>
      </c>
      <c r="D568" s="256">
        <v>0</v>
      </c>
      <c r="E568" s="256">
        <v>0</v>
      </c>
      <c r="F568" s="63" t="str">
        <f t="shared" si="26"/>
        <v/>
      </c>
      <c r="G568" s="230" t="str">
        <f t="shared" si="24"/>
        <v>否</v>
      </c>
      <c r="H568" s="122" t="str">
        <f t="shared" si="25"/>
        <v>款</v>
      </c>
    </row>
    <row r="569" spans="1:8" ht="36" hidden="1" customHeight="1">
      <c r="A569" s="366">
        <v>2080402</v>
      </c>
      <c r="B569" s="368" t="s">
        <v>1087</v>
      </c>
      <c r="C569" s="258" t="s">
        <v>1088</v>
      </c>
      <c r="D569" s="256">
        <v>0</v>
      </c>
      <c r="E569" s="256">
        <v>0</v>
      </c>
      <c r="F569" s="63" t="str">
        <f t="shared" si="26"/>
        <v/>
      </c>
      <c r="G569" s="230" t="str">
        <f t="shared" si="24"/>
        <v>否</v>
      </c>
      <c r="H569" s="122" t="str">
        <f t="shared" si="25"/>
        <v>项</v>
      </c>
    </row>
    <row r="570" spans="1:8" ht="36" customHeight="1">
      <c r="A570" s="366">
        <v>20805</v>
      </c>
      <c r="B570" s="367" t="s">
        <v>1089</v>
      </c>
      <c r="C570" s="254" t="s">
        <v>1090</v>
      </c>
      <c r="D570" s="256">
        <v>15341</v>
      </c>
      <c r="E570" s="256">
        <v>17693</v>
      </c>
      <c r="F570" s="63">
        <f t="shared" si="26"/>
        <v>0.153</v>
      </c>
      <c r="G570" s="230" t="str">
        <f t="shared" si="24"/>
        <v>是</v>
      </c>
      <c r="H570" s="122" t="str">
        <f t="shared" si="25"/>
        <v>款</v>
      </c>
    </row>
    <row r="571" spans="1:8" ht="36" customHeight="1">
      <c r="A571" s="366">
        <v>2080501</v>
      </c>
      <c r="B571" s="368" t="s">
        <v>1091</v>
      </c>
      <c r="C571" s="258" t="s">
        <v>1092</v>
      </c>
      <c r="D571" s="256">
        <v>4263</v>
      </c>
      <c r="E571" s="256">
        <v>4650</v>
      </c>
      <c r="F571" s="63">
        <f t="shared" si="26"/>
        <v>9.0999999999999998E-2</v>
      </c>
      <c r="G571" s="230" t="str">
        <f t="shared" si="24"/>
        <v>是</v>
      </c>
      <c r="H571" s="122" t="str">
        <f t="shared" si="25"/>
        <v>项</v>
      </c>
    </row>
    <row r="572" spans="1:8" ht="36" customHeight="1">
      <c r="A572" s="366">
        <v>2080502</v>
      </c>
      <c r="B572" s="368" t="s">
        <v>1093</v>
      </c>
      <c r="C572" s="258" t="s">
        <v>1094</v>
      </c>
      <c r="D572" s="256">
        <v>5664</v>
      </c>
      <c r="E572" s="256">
        <v>5893</v>
      </c>
      <c r="F572" s="63">
        <f t="shared" si="26"/>
        <v>0.04</v>
      </c>
      <c r="G572" s="230" t="str">
        <f t="shared" si="24"/>
        <v>是</v>
      </c>
      <c r="H572" s="122" t="str">
        <f t="shared" si="25"/>
        <v>项</v>
      </c>
    </row>
    <row r="573" spans="1:8" ht="36" customHeight="1">
      <c r="A573" s="366">
        <v>2080503</v>
      </c>
      <c r="B573" s="368" t="s">
        <v>1095</v>
      </c>
      <c r="C573" s="258" t="s">
        <v>1096</v>
      </c>
      <c r="D573" s="256">
        <v>410</v>
      </c>
      <c r="E573" s="256">
        <v>350</v>
      </c>
      <c r="F573" s="63">
        <f t="shared" si="26"/>
        <v>-0.14599999999999999</v>
      </c>
      <c r="G573" s="230" t="str">
        <f t="shared" si="24"/>
        <v>是</v>
      </c>
      <c r="H573" s="122" t="str">
        <f t="shared" si="25"/>
        <v>项</v>
      </c>
    </row>
    <row r="574" spans="1:8" ht="36" hidden="1" customHeight="1">
      <c r="A574" s="366">
        <v>2080505</v>
      </c>
      <c r="B574" s="368" t="s">
        <v>1097</v>
      </c>
      <c r="C574" s="258" t="s">
        <v>1098</v>
      </c>
      <c r="D574" s="256">
        <v>0</v>
      </c>
      <c r="E574" s="256">
        <v>0</v>
      </c>
      <c r="F574" s="63" t="str">
        <f t="shared" si="26"/>
        <v/>
      </c>
      <c r="G574" s="230" t="str">
        <f t="shared" si="24"/>
        <v>否</v>
      </c>
      <c r="H574" s="122" t="str">
        <f t="shared" si="25"/>
        <v>项</v>
      </c>
    </row>
    <row r="575" spans="1:8" ht="36" customHeight="1">
      <c r="A575" s="366">
        <v>2080506</v>
      </c>
      <c r="B575" s="368" t="s">
        <v>1099</v>
      </c>
      <c r="C575" s="258" t="s">
        <v>1100</v>
      </c>
      <c r="D575" s="256">
        <v>4</v>
      </c>
      <c r="E575" s="256">
        <v>0</v>
      </c>
      <c r="F575" s="63">
        <f t="shared" si="26"/>
        <v>-1</v>
      </c>
      <c r="G575" s="230" t="str">
        <f t="shared" si="24"/>
        <v>是</v>
      </c>
      <c r="H575" s="122" t="str">
        <f t="shared" si="25"/>
        <v>项</v>
      </c>
    </row>
    <row r="576" spans="1:8" ht="36" customHeight="1">
      <c r="A576" s="366">
        <v>2080507</v>
      </c>
      <c r="B576" s="368" t="s">
        <v>1101</v>
      </c>
      <c r="C576" s="258" t="s">
        <v>1102</v>
      </c>
      <c r="D576" s="256">
        <v>2500</v>
      </c>
      <c r="E576" s="256">
        <v>5000</v>
      </c>
      <c r="F576" s="63">
        <f t="shared" si="26"/>
        <v>1</v>
      </c>
      <c r="G576" s="230" t="str">
        <f t="shared" si="24"/>
        <v>是</v>
      </c>
      <c r="H576" s="122" t="str">
        <f t="shared" si="25"/>
        <v>项</v>
      </c>
    </row>
    <row r="577" spans="1:8" ht="36" hidden="1" customHeight="1">
      <c r="A577" s="370">
        <v>2080508</v>
      </c>
      <c r="B577" s="371">
        <v>2080508</v>
      </c>
      <c r="C577" s="379" t="s">
        <v>1103</v>
      </c>
      <c r="D577" s="256"/>
      <c r="E577" s="256">
        <v>0</v>
      </c>
      <c r="F577" s="63" t="str">
        <f t="shared" si="26"/>
        <v/>
      </c>
      <c r="G577" s="230" t="str">
        <f t="shared" si="24"/>
        <v>否</v>
      </c>
      <c r="H577" s="122" t="str">
        <f t="shared" si="25"/>
        <v>项</v>
      </c>
    </row>
    <row r="578" spans="1:8" ht="36" customHeight="1">
      <c r="A578" s="366">
        <v>2080599</v>
      </c>
      <c r="B578" s="368" t="s">
        <v>1104</v>
      </c>
      <c r="C578" s="258" t="s">
        <v>1105</v>
      </c>
      <c r="D578" s="256">
        <v>2500</v>
      </c>
      <c r="E578" s="256">
        <v>1800</v>
      </c>
      <c r="F578" s="63">
        <f t="shared" si="26"/>
        <v>-0.28000000000000003</v>
      </c>
      <c r="G578" s="230" t="str">
        <f t="shared" si="24"/>
        <v>是</v>
      </c>
      <c r="H578" s="122" t="str">
        <f t="shared" si="25"/>
        <v>项</v>
      </c>
    </row>
    <row r="579" spans="1:8" ht="36" hidden="1" customHeight="1">
      <c r="A579" s="366">
        <v>20806</v>
      </c>
      <c r="B579" s="367" t="s">
        <v>1106</v>
      </c>
      <c r="C579" s="254" t="s">
        <v>1107</v>
      </c>
      <c r="D579" s="256">
        <v>0</v>
      </c>
      <c r="E579" s="256">
        <v>0</v>
      </c>
      <c r="F579" s="63" t="str">
        <f t="shared" si="26"/>
        <v/>
      </c>
      <c r="G579" s="230" t="str">
        <f t="shared" si="24"/>
        <v>否</v>
      </c>
      <c r="H579" s="122" t="str">
        <f t="shared" si="25"/>
        <v>款</v>
      </c>
    </row>
    <row r="580" spans="1:8" ht="36" hidden="1" customHeight="1">
      <c r="A580" s="366">
        <v>2080601</v>
      </c>
      <c r="B580" s="368" t="s">
        <v>1108</v>
      </c>
      <c r="C580" s="258" t="s">
        <v>1109</v>
      </c>
      <c r="D580" s="256">
        <v>0</v>
      </c>
      <c r="E580" s="256">
        <v>0</v>
      </c>
      <c r="F580" s="63" t="str">
        <f t="shared" si="26"/>
        <v/>
      </c>
      <c r="G580" s="230" t="str">
        <f t="shared" ref="G580:G643" si="27">IF(LEN(B580)=3,"是",IF(C580&lt;&gt;"",IF(SUM(D580:E580)&lt;&gt;0,"是","否"),"是"))</f>
        <v>否</v>
      </c>
      <c r="H580" s="122" t="str">
        <f t="shared" ref="H580:H643" si="28">IF(LEN(B580)=3,"类",IF(LEN(B580)=5,"款","项"))</f>
        <v>项</v>
      </c>
    </row>
    <row r="581" spans="1:8" ht="36" hidden="1" customHeight="1">
      <c r="A581" s="366">
        <v>2080602</v>
      </c>
      <c r="B581" s="368" t="s">
        <v>1110</v>
      </c>
      <c r="C581" s="258" t="s">
        <v>1111</v>
      </c>
      <c r="D581" s="256">
        <v>0</v>
      </c>
      <c r="E581" s="256">
        <v>0</v>
      </c>
      <c r="F581" s="63" t="str">
        <f t="shared" ref="F581:F644" si="29">IF(D581&gt;0,E581/D581-1,IF(D581&lt;0,-(E581/D581-1),""))</f>
        <v/>
      </c>
      <c r="G581" s="230" t="str">
        <f t="shared" si="27"/>
        <v>否</v>
      </c>
      <c r="H581" s="122" t="str">
        <f t="shared" si="28"/>
        <v>项</v>
      </c>
    </row>
    <row r="582" spans="1:8" ht="36" hidden="1" customHeight="1">
      <c r="A582" s="366">
        <v>2080699</v>
      </c>
      <c r="B582" s="368" t="s">
        <v>1112</v>
      </c>
      <c r="C582" s="258" t="s">
        <v>1113</v>
      </c>
      <c r="D582" s="256">
        <v>0</v>
      </c>
      <c r="E582" s="256">
        <v>0</v>
      </c>
      <c r="F582" s="63" t="str">
        <f t="shared" si="29"/>
        <v/>
      </c>
      <c r="G582" s="230" t="str">
        <f t="shared" si="27"/>
        <v>否</v>
      </c>
      <c r="H582" s="122" t="str">
        <f t="shared" si="28"/>
        <v>项</v>
      </c>
    </row>
    <row r="583" spans="1:8" ht="36" customHeight="1">
      <c r="A583" s="366">
        <v>20807</v>
      </c>
      <c r="B583" s="367" t="s">
        <v>1114</v>
      </c>
      <c r="C583" s="254" t="s">
        <v>1115</v>
      </c>
      <c r="D583" s="256">
        <v>4685</v>
      </c>
      <c r="E583" s="256">
        <v>712</v>
      </c>
      <c r="F583" s="63">
        <f t="shared" si="29"/>
        <v>-0.84799999999999998</v>
      </c>
      <c r="G583" s="230" t="str">
        <f t="shared" si="27"/>
        <v>是</v>
      </c>
      <c r="H583" s="122" t="str">
        <f t="shared" si="28"/>
        <v>款</v>
      </c>
    </row>
    <row r="584" spans="1:8" ht="36" hidden="1" customHeight="1">
      <c r="A584" s="366">
        <v>2080701</v>
      </c>
      <c r="B584" s="368" t="s">
        <v>1116</v>
      </c>
      <c r="C584" s="258" t="s">
        <v>1117</v>
      </c>
      <c r="D584" s="256">
        <v>0</v>
      </c>
      <c r="E584" s="256">
        <v>0</v>
      </c>
      <c r="F584" s="63" t="str">
        <f t="shared" si="29"/>
        <v/>
      </c>
      <c r="G584" s="230" t="str">
        <f t="shared" si="27"/>
        <v>否</v>
      </c>
      <c r="H584" s="122" t="str">
        <f t="shared" si="28"/>
        <v>项</v>
      </c>
    </row>
    <row r="585" spans="1:8" ht="36" hidden="1" customHeight="1">
      <c r="A585" s="366">
        <v>2080702</v>
      </c>
      <c r="B585" s="368" t="s">
        <v>1118</v>
      </c>
      <c r="C585" s="258" t="s">
        <v>1119</v>
      </c>
      <c r="D585" s="256">
        <v>0</v>
      </c>
      <c r="E585" s="256">
        <v>0</v>
      </c>
      <c r="F585" s="63" t="str">
        <f t="shared" si="29"/>
        <v/>
      </c>
      <c r="G585" s="230" t="str">
        <f t="shared" si="27"/>
        <v>否</v>
      </c>
      <c r="H585" s="122" t="str">
        <f t="shared" si="28"/>
        <v>项</v>
      </c>
    </row>
    <row r="586" spans="1:8" ht="36" customHeight="1">
      <c r="A586" s="366">
        <v>2080704</v>
      </c>
      <c r="B586" s="368" t="s">
        <v>1120</v>
      </c>
      <c r="C586" s="258" t="s">
        <v>1121</v>
      </c>
      <c r="D586" s="256">
        <v>0</v>
      </c>
      <c r="E586" s="256">
        <v>2</v>
      </c>
      <c r="F586" s="63" t="str">
        <f t="shared" si="29"/>
        <v/>
      </c>
      <c r="G586" s="230" t="str">
        <f t="shared" si="27"/>
        <v>是</v>
      </c>
      <c r="H586" s="122" t="str">
        <f t="shared" si="28"/>
        <v>项</v>
      </c>
    </row>
    <row r="587" spans="1:8" ht="36" customHeight="1">
      <c r="A587" s="366">
        <v>2080705</v>
      </c>
      <c r="B587" s="368" t="s">
        <v>1122</v>
      </c>
      <c r="C587" s="258" t="s">
        <v>1123</v>
      </c>
      <c r="D587" s="256">
        <v>0</v>
      </c>
      <c r="E587" s="256">
        <v>250</v>
      </c>
      <c r="F587" s="63" t="str">
        <f t="shared" si="29"/>
        <v/>
      </c>
      <c r="G587" s="230" t="str">
        <f t="shared" si="27"/>
        <v>是</v>
      </c>
      <c r="H587" s="122" t="str">
        <f t="shared" si="28"/>
        <v>项</v>
      </c>
    </row>
    <row r="588" spans="1:8" ht="36" hidden="1" customHeight="1">
      <c r="A588" s="366">
        <v>2080709</v>
      </c>
      <c r="B588" s="368" t="s">
        <v>1124</v>
      </c>
      <c r="C588" s="258" t="s">
        <v>1125</v>
      </c>
      <c r="D588" s="256">
        <v>0</v>
      </c>
      <c r="E588" s="256">
        <v>0</v>
      </c>
      <c r="F588" s="63" t="str">
        <f t="shared" si="29"/>
        <v/>
      </c>
      <c r="G588" s="230" t="str">
        <f t="shared" si="27"/>
        <v>否</v>
      </c>
      <c r="H588" s="122" t="str">
        <f t="shared" si="28"/>
        <v>项</v>
      </c>
    </row>
    <row r="589" spans="1:8" ht="36" customHeight="1">
      <c r="A589" s="366">
        <v>2080711</v>
      </c>
      <c r="B589" s="368" t="s">
        <v>1126</v>
      </c>
      <c r="C589" s="258" t="s">
        <v>1127</v>
      </c>
      <c r="D589" s="256">
        <v>195</v>
      </c>
      <c r="E589" s="256">
        <v>0</v>
      </c>
      <c r="F589" s="63">
        <f t="shared" si="29"/>
        <v>-1</v>
      </c>
      <c r="G589" s="230" t="str">
        <f t="shared" si="27"/>
        <v>是</v>
      </c>
      <c r="H589" s="122" t="str">
        <f t="shared" si="28"/>
        <v>项</v>
      </c>
    </row>
    <row r="590" spans="1:8" ht="36" hidden="1" customHeight="1">
      <c r="A590" s="366">
        <v>2080712</v>
      </c>
      <c r="B590" s="368" t="s">
        <v>1128</v>
      </c>
      <c r="C590" s="258" t="s">
        <v>1129</v>
      </c>
      <c r="D590" s="256">
        <v>0</v>
      </c>
      <c r="E590" s="256">
        <v>0</v>
      </c>
      <c r="F590" s="63" t="str">
        <f t="shared" si="29"/>
        <v/>
      </c>
      <c r="G590" s="230" t="str">
        <f t="shared" si="27"/>
        <v>否</v>
      </c>
      <c r="H590" s="122" t="str">
        <f t="shared" si="28"/>
        <v>项</v>
      </c>
    </row>
    <row r="591" spans="1:8" ht="36" hidden="1" customHeight="1">
      <c r="A591" s="366">
        <v>2080713</v>
      </c>
      <c r="B591" s="368" t="s">
        <v>1130</v>
      </c>
      <c r="C591" s="258" t="s">
        <v>1131</v>
      </c>
      <c r="D591" s="256">
        <v>0</v>
      </c>
      <c r="E591" s="256">
        <v>0</v>
      </c>
      <c r="F591" s="63" t="str">
        <f t="shared" si="29"/>
        <v/>
      </c>
      <c r="G591" s="230" t="str">
        <f t="shared" si="27"/>
        <v>否</v>
      </c>
      <c r="H591" s="122" t="str">
        <f t="shared" si="28"/>
        <v>项</v>
      </c>
    </row>
    <row r="592" spans="1:8" ht="36" customHeight="1">
      <c r="A592" s="366">
        <v>2080799</v>
      </c>
      <c r="B592" s="368" t="s">
        <v>1132</v>
      </c>
      <c r="C592" s="258" t="s">
        <v>1133</v>
      </c>
      <c r="D592" s="256">
        <v>4490</v>
      </c>
      <c r="E592" s="256">
        <v>460</v>
      </c>
      <c r="F592" s="63">
        <f t="shared" si="29"/>
        <v>-0.89800000000000002</v>
      </c>
      <c r="G592" s="230" t="str">
        <f t="shared" si="27"/>
        <v>是</v>
      </c>
      <c r="H592" s="122" t="str">
        <f t="shared" si="28"/>
        <v>项</v>
      </c>
    </row>
    <row r="593" spans="1:8" ht="36" customHeight="1">
      <c r="A593" s="366">
        <v>20808</v>
      </c>
      <c r="B593" s="367" t="s">
        <v>1134</v>
      </c>
      <c r="C593" s="254" t="s">
        <v>1135</v>
      </c>
      <c r="D593" s="256">
        <v>5977</v>
      </c>
      <c r="E593" s="256">
        <v>5860</v>
      </c>
      <c r="F593" s="63">
        <f t="shared" si="29"/>
        <v>-0.02</v>
      </c>
      <c r="G593" s="230" t="str">
        <f t="shared" si="27"/>
        <v>是</v>
      </c>
      <c r="H593" s="122" t="str">
        <f t="shared" si="28"/>
        <v>款</v>
      </c>
    </row>
    <row r="594" spans="1:8" ht="36" customHeight="1">
      <c r="A594" s="366">
        <v>2080801</v>
      </c>
      <c r="B594" s="368" t="s">
        <v>1136</v>
      </c>
      <c r="C594" s="258" t="s">
        <v>1137</v>
      </c>
      <c r="D594" s="256">
        <v>590</v>
      </c>
      <c r="E594" s="256">
        <v>550</v>
      </c>
      <c r="F594" s="63">
        <f t="shared" si="29"/>
        <v>-6.8000000000000005E-2</v>
      </c>
      <c r="G594" s="230" t="str">
        <f t="shared" si="27"/>
        <v>是</v>
      </c>
      <c r="H594" s="122" t="str">
        <f t="shared" si="28"/>
        <v>项</v>
      </c>
    </row>
    <row r="595" spans="1:8" ht="36" customHeight="1">
      <c r="A595" s="366">
        <v>2080802</v>
      </c>
      <c r="B595" s="368" t="s">
        <v>1138</v>
      </c>
      <c r="C595" s="258" t="s">
        <v>1139</v>
      </c>
      <c r="D595" s="256">
        <v>1240</v>
      </c>
      <c r="E595" s="256">
        <v>1200</v>
      </c>
      <c r="F595" s="63">
        <f t="shared" si="29"/>
        <v>-3.2000000000000001E-2</v>
      </c>
      <c r="G595" s="230" t="str">
        <f t="shared" si="27"/>
        <v>是</v>
      </c>
      <c r="H595" s="122" t="str">
        <f t="shared" si="28"/>
        <v>项</v>
      </c>
    </row>
    <row r="596" spans="1:8" ht="36" customHeight="1">
      <c r="A596" s="366">
        <v>2080803</v>
      </c>
      <c r="B596" s="368" t="s">
        <v>1140</v>
      </c>
      <c r="C596" s="258" t="s">
        <v>1141</v>
      </c>
      <c r="D596" s="256">
        <v>675</v>
      </c>
      <c r="E596" s="256">
        <v>600</v>
      </c>
      <c r="F596" s="63">
        <f t="shared" si="29"/>
        <v>-0.111</v>
      </c>
      <c r="G596" s="230" t="str">
        <f t="shared" si="27"/>
        <v>是</v>
      </c>
      <c r="H596" s="122" t="str">
        <f t="shared" si="28"/>
        <v>项</v>
      </c>
    </row>
    <row r="597" spans="1:8" s="359" customFormat="1" ht="36" customHeight="1">
      <c r="A597" s="381">
        <v>2080804</v>
      </c>
      <c r="B597" s="368" t="s">
        <v>1142</v>
      </c>
      <c r="C597" s="258" t="s">
        <v>1143</v>
      </c>
      <c r="D597" s="256">
        <v>2</v>
      </c>
      <c r="E597" s="256">
        <v>60</v>
      </c>
      <c r="F597" s="63">
        <f t="shared" si="29"/>
        <v>29</v>
      </c>
      <c r="G597" s="230" t="str">
        <f t="shared" si="27"/>
        <v>是</v>
      </c>
      <c r="H597" s="122" t="str">
        <f t="shared" si="28"/>
        <v>项</v>
      </c>
    </row>
    <row r="598" spans="1:8" ht="36" customHeight="1">
      <c r="A598" s="366">
        <v>2080805</v>
      </c>
      <c r="B598" s="368" t="s">
        <v>1144</v>
      </c>
      <c r="C598" s="258" t="s">
        <v>1145</v>
      </c>
      <c r="D598" s="256">
        <v>720</v>
      </c>
      <c r="E598" s="256">
        <v>850</v>
      </c>
      <c r="F598" s="63">
        <f t="shared" si="29"/>
        <v>0.18099999999999999</v>
      </c>
      <c r="G598" s="230" t="str">
        <f t="shared" si="27"/>
        <v>是</v>
      </c>
      <c r="H598" s="122" t="str">
        <f t="shared" si="28"/>
        <v>项</v>
      </c>
    </row>
    <row r="599" spans="1:8" ht="36" hidden="1" customHeight="1">
      <c r="A599" s="366">
        <v>2080806</v>
      </c>
      <c r="B599" s="368" t="s">
        <v>1146</v>
      </c>
      <c r="C599" s="258" t="s">
        <v>1147</v>
      </c>
      <c r="D599" s="256">
        <v>0</v>
      </c>
      <c r="E599" s="256">
        <v>0</v>
      </c>
      <c r="F599" s="63" t="str">
        <f t="shared" si="29"/>
        <v/>
      </c>
      <c r="G599" s="230" t="str">
        <f t="shared" si="27"/>
        <v>否</v>
      </c>
      <c r="H599" s="122" t="str">
        <f t="shared" si="28"/>
        <v>项</v>
      </c>
    </row>
    <row r="600" spans="1:8" ht="36" customHeight="1">
      <c r="A600" s="366">
        <v>2080899</v>
      </c>
      <c r="B600" s="368" t="s">
        <v>1148</v>
      </c>
      <c r="C600" s="258" t="s">
        <v>1149</v>
      </c>
      <c r="D600" s="256">
        <v>2750</v>
      </c>
      <c r="E600" s="256">
        <v>2600</v>
      </c>
      <c r="F600" s="63">
        <f t="shared" si="29"/>
        <v>-5.5E-2</v>
      </c>
      <c r="G600" s="230" t="str">
        <f t="shared" si="27"/>
        <v>是</v>
      </c>
      <c r="H600" s="122" t="str">
        <f t="shared" si="28"/>
        <v>项</v>
      </c>
    </row>
    <row r="601" spans="1:8" ht="36" customHeight="1">
      <c r="A601" s="366">
        <v>20809</v>
      </c>
      <c r="B601" s="367" t="s">
        <v>1150</v>
      </c>
      <c r="C601" s="254" t="s">
        <v>1151</v>
      </c>
      <c r="D601" s="256">
        <v>4103</v>
      </c>
      <c r="E601" s="256">
        <v>2530</v>
      </c>
      <c r="F601" s="63">
        <f t="shared" si="29"/>
        <v>-0.38300000000000001</v>
      </c>
      <c r="G601" s="230" t="str">
        <f t="shared" si="27"/>
        <v>是</v>
      </c>
      <c r="H601" s="122" t="str">
        <f t="shared" si="28"/>
        <v>款</v>
      </c>
    </row>
    <row r="602" spans="1:8" s="359" customFormat="1" ht="36" customHeight="1">
      <c r="A602" s="381">
        <v>2080901</v>
      </c>
      <c r="B602" s="368" t="s">
        <v>1152</v>
      </c>
      <c r="C602" s="258" t="s">
        <v>1153</v>
      </c>
      <c r="D602" s="256">
        <v>367</v>
      </c>
      <c r="E602" s="256">
        <v>290</v>
      </c>
      <c r="F602" s="63">
        <f t="shared" si="29"/>
        <v>-0.21</v>
      </c>
      <c r="G602" s="230" t="str">
        <f t="shared" si="27"/>
        <v>是</v>
      </c>
      <c r="H602" s="122" t="str">
        <f t="shared" si="28"/>
        <v>项</v>
      </c>
    </row>
    <row r="603" spans="1:8" ht="36" customHeight="1">
      <c r="A603" s="366">
        <v>2080902</v>
      </c>
      <c r="B603" s="368" t="s">
        <v>1154</v>
      </c>
      <c r="C603" s="258" t="s">
        <v>1155</v>
      </c>
      <c r="D603" s="256">
        <v>2055</v>
      </c>
      <c r="E603" s="256">
        <v>1500</v>
      </c>
      <c r="F603" s="63">
        <f t="shared" si="29"/>
        <v>-0.27</v>
      </c>
      <c r="G603" s="230" t="str">
        <f t="shared" si="27"/>
        <v>是</v>
      </c>
      <c r="H603" s="122" t="str">
        <f t="shared" si="28"/>
        <v>项</v>
      </c>
    </row>
    <row r="604" spans="1:8" ht="36" customHeight="1">
      <c r="A604" s="366">
        <v>2080903</v>
      </c>
      <c r="B604" s="368" t="s">
        <v>1156</v>
      </c>
      <c r="C604" s="258" t="s">
        <v>1157</v>
      </c>
      <c r="D604" s="256">
        <v>204</v>
      </c>
      <c r="E604" s="256">
        <v>80</v>
      </c>
      <c r="F604" s="63">
        <f t="shared" si="29"/>
        <v>-0.60799999999999998</v>
      </c>
      <c r="G604" s="230" t="str">
        <f t="shared" si="27"/>
        <v>是</v>
      </c>
      <c r="H604" s="122" t="str">
        <f t="shared" si="28"/>
        <v>项</v>
      </c>
    </row>
    <row r="605" spans="1:8" ht="36" hidden="1" customHeight="1">
      <c r="A605" s="366">
        <v>2080904</v>
      </c>
      <c r="B605" s="368" t="s">
        <v>1158</v>
      </c>
      <c r="C605" s="258" t="s">
        <v>1159</v>
      </c>
      <c r="D605" s="256">
        <v>0</v>
      </c>
      <c r="E605" s="256">
        <v>0</v>
      </c>
      <c r="F605" s="63" t="str">
        <f t="shared" si="29"/>
        <v/>
      </c>
      <c r="G605" s="230" t="str">
        <f t="shared" si="27"/>
        <v>否</v>
      </c>
      <c r="H605" s="122" t="str">
        <f t="shared" si="28"/>
        <v>项</v>
      </c>
    </row>
    <row r="606" spans="1:8" ht="36" customHeight="1">
      <c r="A606" s="366">
        <v>2080905</v>
      </c>
      <c r="B606" s="368" t="s">
        <v>1160</v>
      </c>
      <c r="C606" s="258" t="s">
        <v>1161</v>
      </c>
      <c r="D606" s="256">
        <v>25</v>
      </c>
      <c r="E606" s="256">
        <v>660</v>
      </c>
      <c r="F606" s="63">
        <f t="shared" si="29"/>
        <v>25.4</v>
      </c>
      <c r="G606" s="230" t="str">
        <f t="shared" si="27"/>
        <v>是</v>
      </c>
      <c r="H606" s="122" t="str">
        <f t="shared" si="28"/>
        <v>项</v>
      </c>
    </row>
    <row r="607" spans="1:8" ht="36" customHeight="1">
      <c r="A607" s="366">
        <v>2080999</v>
      </c>
      <c r="B607" s="368" t="s">
        <v>1162</v>
      </c>
      <c r="C607" s="258" t="s">
        <v>1163</v>
      </c>
      <c r="D607" s="256">
        <v>1452</v>
      </c>
      <c r="E607" s="256">
        <v>0</v>
      </c>
      <c r="F607" s="63">
        <f t="shared" si="29"/>
        <v>-1</v>
      </c>
      <c r="G607" s="230" t="str">
        <f t="shared" si="27"/>
        <v>是</v>
      </c>
      <c r="H607" s="122" t="str">
        <f t="shared" si="28"/>
        <v>项</v>
      </c>
    </row>
    <row r="608" spans="1:8" ht="36" customHeight="1">
      <c r="A608" s="366">
        <v>20810</v>
      </c>
      <c r="B608" s="367" t="s">
        <v>1164</v>
      </c>
      <c r="C608" s="254" t="s">
        <v>1165</v>
      </c>
      <c r="D608" s="256">
        <v>1570</v>
      </c>
      <c r="E608" s="256">
        <v>1210</v>
      </c>
      <c r="F608" s="63">
        <f t="shared" si="29"/>
        <v>-0.22900000000000001</v>
      </c>
      <c r="G608" s="230" t="str">
        <f t="shared" si="27"/>
        <v>是</v>
      </c>
      <c r="H608" s="122" t="str">
        <f t="shared" si="28"/>
        <v>款</v>
      </c>
    </row>
    <row r="609" spans="1:8" ht="36" customHeight="1">
      <c r="A609" s="366">
        <v>2081001</v>
      </c>
      <c r="B609" s="368" t="s">
        <v>1166</v>
      </c>
      <c r="C609" s="258" t="s">
        <v>1167</v>
      </c>
      <c r="D609" s="256">
        <v>260</v>
      </c>
      <c r="E609" s="256">
        <v>380</v>
      </c>
      <c r="F609" s="63">
        <f t="shared" si="29"/>
        <v>0.46200000000000002</v>
      </c>
      <c r="G609" s="230" t="str">
        <f t="shared" si="27"/>
        <v>是</v>
      </c>
      <c r="H609" s="122" t="str">
        <f t="shared" si="28"/>
        <v>项</v>
      </c>
    </row>
    <row r="610" spans="1:8" ht="36" customHeight="1">
      <c r="A610" s="366">
        <v>2081002</v>
      </c>
      <c r="B610" s="368" t="s">
        <v>1168</v>
      </c>
      <c r="C610" s="258" t="s">
        <v>1169</v>
      </c>
      <c r="D610" s="256">
        <v>160</v>
      </c>
      <c r="E610" s="256">
        <v>175</v>
      </c>
      <c r="F610" s="63">
        <f t="shared" si="29"/>
        <v>9.4E-2</v>
      </c>
      <c r="G610" s="230" t="str">
        <f t="shared" si="27"/>
        <v>是</v>
      </c>
      <c r="H610" s="122" t="str">
        <f t="shared" si="28"/>
        <v>项</v>
      </c>
    </row>
    <row r="611" spans="1:8" ht="36" hidden="1" customHeight="1">
      <c r="A611" s="366">
        <v>2081003</v>
      </c>
      <c r="B611" s="368" t="s">
        <v>1170</v>
      </c>
      <c r="C611" s="258" t="s">
        <v>1171</v>
      </c>
      <c r="D611" s="256">
        <v>0</v>
      </c>
      <c r="E611" s="256">
        <v>0</v>
      </c>
      <c r="F611" s="63" t="str">
        <f t="shared" si="29"/>
        <v/>
      </c>
      <c r="G611" s="230" t="str">
        <f t="shared" si="27"/>
        <v>否</v>
      </c>
      <c r="H611" s="122" t="str">
        <f t="shared" si="28"/>
        <v>项</v>
      </c>
    </row>
    <row r="612" spans="1:8" ht="36" customHeight="1">
      <c r="A612" s="366">
        <v>2081004</v>
      </c>
      <c r="B612" s="368" t="s">
        <v>1172</v>
      </c>
      <c r="C612" s="258" t="s">
        <v>1173</v>
      </c>
      <c r="D612" s="256">
        <v>900</v>
      </c>
      <c r="E612" s="256">
        <v>400</v>
      </c>
      <c r="F612" s="63">
        <f t="shared" si="29"/>
        <v>-0.55600000000000005</v>
      </c>
      <c r="G612" s="230" t="str">
        <f t="shared" si="27"/>
        <v>是</v>
      </c>
      <c r="H612" s="122" t="str">
        <f t="shared" si="28"/>
        <v>项</v>
      </c>
    </row>
    <row r="613" spans="1:8" ht="36" customHeight="1">
      <c r="A613" s="366">
        <v>2081005</v>
      </c>
      <c r="B613" s="368" t="s">
        <v>1174</v>
      </c>
      <c r="C613" s="258" t="s">
        <v>1175</v>
      </c>
      <c r="D613" s="256">
        <v>250</v>
      </c>
      <c r="E613" s="256">
        <v>255</v>
      </c>
      <c r="F613" s="63">
        <f t="shared" si="29"/>
        <v>0.02</v>
      </c>
      <c r="G613" s="230" t="str">
        <f t="shared" si="27"/>
        <v>是</v>
      </c>
      <c r="H613" s="122" t="str">
        <f t="shared" si="28"/>
        <v>项</v>
      </c>
    </row>
    <row r="614" spans="1:8" ht="36" hidden="1" customHeight="1">
      <c r="A614" s="366">
        <v>2081006</v>
      </c>
      <c r="B614" s="368" t="s">
        <v>1176</v>
      </c>
      <c r="C614" s="258" t="s">
        <v>1177</v>
      </c>
      <c r="D614" s="256">
        <v>0</v>
      </c>
      <c r="E614" s="256">
        <v>0</v>
      </c>
      <c r="F614" s="63" t="str">
        <f t="shared" si="29"/>
        <v/>
      </c>
      <c r="G614" s="230" t="str">
        <f t="shared" si="27"/>
        <v>否</v>
      </c>
      <c r="H614" s="122" t="str">
        <f t="shared" si="28"/>
        <v>项</v>
      </c>
    </row>
    <row r="615" spans="1:8" ht="36" hidden="1" customHeight="1">
      <c r="A615" s="366">
        <v>2081099</v>
      </c>
      <c r="B615" s="368" t="s">
        <v>1178</v>
      </c>
      <c r="C615" s="258" t="s">
        <v>1179</v>
      </c>
      <c r="D615" s="256">
        <v>0</v>
      </c>
      <c r="E615" s="256">
        <v>0</v>
      </c>
      <c r="F615" s="63" t="str">
        <f t="shared" si="29"/>
        <v/>
      </c>
      <c r="G615" s="230" t="str">
        <f t="shared" si="27"/>
        <v>否</v>
      </c>
      <c r="H615" s="122" t="str">
        <f t="shared" si="28"/>
        <v>项</v>
      </c>
    </row>
    <row r="616" spans="1:8" ht="36" customHeight="1">
      <c r="A616" s="366">
        <v>20811</v>
      </c>
      <c r="B616" s="367" t="s">
        <v>1180</v>
      </c>
      <c r="C616" s="254" t="s">
        <v>1181</v>
      </c>
      <c r="D616" s="256">
        <v>1275</v>
      </c>
      <c r="E616" s="256">
        <v>1377</v>
      </c>
      <c r="F616" s="63">
        <f t="shared" si="29"/>
        <v>0.08</v>
      </c>
      <c r="G616" s="230" t="str">
        <f t="shared" si="27"/>
        <v>是</v>
      </c>
      <c r="H616" s="122" t="str">
        <f t="shared" si="28"/>
        <v>款</v>
      </c>
    </row>
    <row r="617" spans="1:8" ht="36" customHeight="1">
      <c r="A617" s="366">
        <v>2081101</v>
      </c>
      <c r="B617" s="368" t="s">
        <v>1182</v>
      </c>
      <c r="C617" s="258" t="s">
        <v>172</v>
      </c>
      <c r="D617" s="256">
        <v>230</v>
      </c>
      <c r="E617" s="256">
        <v>215</v>
      </c>
      <c r="F617" s="63">
        <f t="shared" si="29"/>
        <v>-6.5000000000000002E-2</v>
      </c>
      <c r="G617" s="230" t="str">
        <f t="shared" si="27"/>
        <v>是</v>
      </c>
      <c r="H617" s="122" t="str">
        <f t="shared" si="28"/>
        <v>项</v>
      </c>
    </row>
    <row r="618" spans="1:8" ht="36" hidden="1" customHeight="1">
      <c r="A618" s="366">
        <v>2081102</v>
      </c>
      <c r="B618" s="368" t="s">
        <v>1183</v>
      </c>
      <c r="C618" s="258" t="s">
        <v>174</v>
      </c>
      <c r="D618" s="256">
        <v>0</v>
      </c>
      <c r="E618" s="256">
        <v>0</v>
      </c>
      <c r="F618" s="63" t="str">
        <f t="shared" si="29"/>
        <v/>
      </c>
      <c r="G618" s="230" t="str">
        <f t="shared" si="27"/>
        <v>否</v>
      </c>
      <c r="H618" s="122" t="str">
        <f t="shared" si="28"/>
        <v>项</v>
      </c>
    </row>
    <row r="619" spans="1:8" ht="36" hidden="1" customHeight="1">
      <c r="A619" s="366">
        <v>2081103</v>
      </c>
      <c r="B619" s="368" t="s">
        <v>1184</v>
      </c>
      <c r="C619" s="258" t="s">
        <v>176</v>
      </c>
      <c r="D619" s="256">
        <v>0</v>
      </c>
      <c r="E619" s="256">
        <v>0</v>
      </c>
      <c r="F619" s="63" t="str">
        <f t="shared" si="29"/>
        <v/>
      </c>
      <c r="G619" s="230" t="str">
        <f t="shared" si="27"/>
        <v>否</v>
      </c>
      <c r="H619" s="122" t="str">
        <f t="shared" si="28"/>
        <v>项</v>
      </c>
    </row>
    <row r="620" spans="1:8" ht="36" customHeight="1">
      <c r="A620" s="366">
        <v>2081104</v>
      </c>
      <c r="B620" s="368" t="s">
        <v>1185</v>
      </c>
      <c r="C620" s="258" t="s">
        <v>1186</v>
      </c>
      <c r="D620" s="256">
        <v>70</v>
      </c>
      <c r="E620" s="256">
        <v>70</v>
      </c>
      <c r="F620" s="63">
        <f t="shared" si="29"/>
        <v>0</v>
      </c>
      <c r="G620" s="230" t="str">
        <f t="shared" si="27"/>
        <v>是</v>
      </c>
      <c r="H620" s="122" t="str">
        <f t="shared" si="28"/>
        <v>项</v>
      </c>
    </row>
    <row r="621" spans="1:8" ht="36" customHeight="1">
      <c r="A621" s="366">
        <v>2081105</v>
      </c>
      <c r="B621" s="368" t="s">
        <v>1187</v>
      </c>
      <c r="C621" s="258" t="s">
        <v>1188</v>
      </c>
      <c r="D621" s="256">
        <v>80</v>
      </c>
      <c r="E621" s="256">
        <v>51</v>
      </c>
      <c r="F621" s="63">
        <f t="shared" si="29"/>
        <v>-0.36299999999999999</v>
      </c>
      <c r="G621" s="230" t="str">
        <f t="shared" si="27"/>
        <v>是</v>
      </c>
      <c r="H621" s="122" t="str">
        <f t="shared" si="28"/>
        <v>项</v>
      </c>
    </row>
    <row r="622" spans="1:8" ht="36" hidden="1" customHeight="1">
      <c r="A622" s="366">
        <v>2081106</v>
      </c>
      <c r="B622" s="368" t="s">
        <v>1189</v>
      </c>
      <c r="C622" s="258" t="s">
        <v>1190</v>
      </c>
      <c r="D622" s="256">
        <v>0</v>
      </c>
      <c r="E622" s="256">
        <v>0</v>
      </c>
      <c r="F622" s="63" t="str">
        <f t="shared" si="29"/>
        <v/>
      </c>
      <c r="G622" s="230" t="str">
        <f t="shared" si="27"/>
        <v>否</v>
      </c>
      <c r="H622" s="122" t="str">
        <f t="shared" si="28"/>
        <v>项</v>
      </c>
    </row>
    <row r="623" spans="1:8" ht="36" customHeight="1">
      <c r="A623" s="366">
        <v>2081107</v>
      </c>
      <c r="B623" s="368" t="s">
        <v>1191</v>
      </c>
      <c r="C623" s="258" t="s">
        <v>1192</v>
      </c>
      <c r="D623" s="256">
        <v>500</v>
      </c>
      <c r="E623" s="256">
        <v>670</v>
      </c>
      <c r="F623" s="63">
        <f t="shared" si="29"/>
        <v>0.34</v>
      </c>
      <c r="G623" s="230" t="str">
        <f t="shared" si="27"/>
        <v>是</v>
      </c>
      <c r="H623" s="122" t="str">
        <f t="shared" si="28"/>
        <v>项</v>
      </c>
    </row>
    <row r="624" spans="1:8" ht="36" customHeight="1">
      <c r="A624" s="366">
        <v>2081199</v>
      </c>
      <c r="B624" s="368" t="s">
        <v>1193</v>
      </c>
      <c r="C624" s="258" t="s">
        <v>1194</v>
      </c>
      <c r="D624" s="256">
        <v>395</v>
      </c>
      <c r="E624" s="256">
        <v>371</v>
      </c>
      <c r="F624" s="63">
        <f t="shared" si="29"/>
        <v>-6.0999999999999999E-2</v>
      </c>
      <c r="G624" s="230" t="str">
        <f t="shared" si="27"/>
        <v>是</v>
      </c>
      <c r="H624" s="122" t="str">
        <f t="shared" si="28"/>
        <v>项</v>
      </c>
    </row>
    <row r="625" spans="1:8" ht="36" hidden="1" customHeight="1">
      <c r="A625" s="366">
        <v>20816</v>
      </c>
      <c r="B625" s="367" t="s">
        <v>1195</v>
      </c>
      <c r="C625" s="254" t="s">
        <v>1196</v>
      </c>
      <c r="D625" s="256">
        <v>0</v>
      </c>
      <c r="E625" s="256">
        <v>0</v>
      </c>
      <c r="F625" s="63" t="str">
        <f t="shared" si="29"/>
        <v/>
      </c>
      <c r="G625" s="230" t="str">
        <f t="shared" si="27"/>
        <v>否</v>
      </c>
      <c r="H625" s="122" t="str">
        <f t="shared" si="28"/>
        <v>款</v>
      </c>
    </row>
    <row r="626" spans="1:8" ht="36" hidden="1" customHeight="1">
      <c r="A626" s="366">
        <v>2081601</v>
      </c>
      <c r="B626" s="368" t="s">
        <v>1197</v>
      </c>
      <c r="C626" s="258" t="s">
        <v>172</v>
      </c>
      <c r="D626" s="256">
        <v>0</v>
      </c>
      <c r="E626" s="256">
        <v>0</v>
      </c>
      <c r="F626" s="63" t="str">
        <f t="shared" si="29"/>
        <v/>
      </c>
      <c r="G626" s="230" t="str">
        <f t="shared" si="27"/>
        <v>否</v>
      </c>
      <c r="H626" s="122" t="str">
        <f t="shared" si="28"/>
        <v>项</v>
      </c>
    </row>
    <row r="627" spans="1:8" ht="36" hidden="1" customHeight="1">
      <c r="A627" s="366">
        <v>2081602</v>
      </c>
      <c r="B627" s="368" t="s">
        <v>1198</v>
      </c>
      <c r="C627" s="258" t="s">
        <v>174</v>
      </c>
      <c r="D627" s="256">
        <v>0</v>
      </c>
      <c r="E627" s="256">
        <v>0</v>
      </c>
      <c r="F627" s="63" t="str">
        <f t="shared" si="29"/>
        <v/>
      </c>
      <c r="G627" s="230" t="str">
        <f t="shared" si="27"/>
        <v>否</v>
      </c>
      <c r="H627" s="122" t="str">
        <f t="shared" si="28"/>
        <v>项</v>
      </c>
    </row>
    <row r="628" spans="1:8" ht="36" hidden="1" customHeight="1">
      <c r="A628" s="366">
        <v>2081603</v>
      </c>
      <c r="B628" s="368" t="s">
        <v>1199</v>
      </c>
      <c r="C628" s="258" t="s">
        <v>176</v>
      </c>
      <c r="D628" s="256">
        <v>0</v>
      </c>
      <c r="E628" s="256">
        <v>0</v>
      </c>
      <c r="F628" s="63" t="str">
        <f t="shared" si="29"/>
        <v/>
      </c>
      <c r="G628" s="230" t="str">
        <f t="shared" si="27"/>
        <v>否</v>
      </c>
      <c r="H628" s="122" t="str">
        <f t="shared" si="28"/>
        <v>项</v>
      </c>
    </row>
    <row r="629" spans="1:8" ht="36" hidden="1" customHeight="1">
      <c r="A629" s="366">
        <v>2081699</v>
      </c>
      <c r="B629" s="368" t="s">
        <v>1200</v>
      </c>
      <c r="C629" s="258" t="s">
        <v>1201</v>
      </c>
      <c r="D629" s="256">
        <v>0</v>
      </c>
      <c r="E629" s="256">
        <v>0</v>
      </c>
      <c r="F629" s="63" t="str">
        <f t="shared" si="29"/>
        <v/>
      </c>
      <c r="G629" s="230" t="str">
        <f t="shared" si="27"/>
        <v>否</v>
      </c>
      <c r="H629" s="122" t="str">
        <f t="shared" si="28"/>
        <v>项</v>
      </c>
    </row>
    <row r="630" spans="1:8" ht="36" customHeight="1">
      <c r="A630" s="366">
        <v>20819</v>
      </c>
      <c r="B630" s="367" t="s">
        <v>1202</v>
      </c>
      <c r="C630" s="254" t="s">
        <v>1203</v>
      </c>
      <c r="D630" s="256">
        <v>2820</v>
      </c>
      <c r="E630" s="256">
        <v>2780</v>
      </c>
      <c r="F630" s="63">
        <f t="shared" si="29"/>
        <v>-1.4E-2</v>
      </c>
      <c r="G630" s="230" t="str">
        <f t="shared" si="27"/>
        <v>是</v>
      </c>
      <c r="H630" s="122" t="str">
        <f t="shared" si="28"/>
        <v>款</v>
      </c>
    </row>
    <row r="631" spans="1:8" ht="36" customHeight="1">
      <c r="A631" s="366">
        <v>2081901</v>
      </c>
      <c r="B631" s="368" t="s">
        <v>1204</v>
      </c>
      <c r="C631" s="258" t="s">
        <v>1205</v>
      </c>
      <c r="D631" s="256">
        <v>1500</v>
      </c>
      <c r="E631" s="256">
        <v>1300</v>
      </c>
      <c r="F631" s="63">
        <f t="shared" si="29"/>
        <v>-0.13300000000000001</v>
      </c>
      <c r="G631" s="230" t="str">
        <f t="shared" si="27"/>
        <v>是</v>
      </c>
      <c r="H631" s="122" t="str">
        <f t="shared" si="28"/>
        <v>项</v>
      </c>
    </row>
    <row r="632" spans="1:8" ht="36" customHeight="1">
      <c r="A632" s="366">
        <v>2081902</v>
      </c>
      <c r="B632" s="368" t="s">
        <v>1206</v>
      </c>
      <c r="C632" s="258" t="s">
        <v>1207</v>
      </c>
      <c r="D632" s="256">
        <v>1320</v>
      </c>
      <c r="E632" s="256">
        <v>1480</v>
      </c>
      <c r="F632" s="63">
        <f t="shared" si="29"/>
        <v>0.121</v>
      </c>
      <c r="G632" s="230" t="str">
        <f t="shared" si="27"/>
        <v>是</v>
      </c>
      <c r="H632" s="122" t="str">
        <f t="shared" si="28"/>
        <v>项</v>
      </c>
    </row>
    <row r="633" spans="1:8" ht="36" customHeight="1">
      <c r="A633" s="366">
        <v>20820</v>
      </c>
      <c r="B633" s="367" t="s">
        <v>1208</v>
      </c>
      <c r="C633" s="254" t="s">
        <v>1209</v>
      </c>
      <c r="D633" s="256">
        <v>600</v>
      </c>
      <c r="E633" s="256">
        <v>470</v>
      </c>
      <c r="F633" s="63">
        <f t="shared" si="29"/>
        <v>-0.217</v>
      </c>
      <c r="G633" s="230" t="str">
        <f t="shared" si="27"/>
        <v>是</v>
      </c>
      <c r="H633" s="122" t="str">
        <f t="shared" si="28"/>
        <v>款</v>
      </c>
    </row>
    <row r="634" spans="1:8" ht="36" customHeight="1">
      <c r="A634" s="366">
        <v>2082001</v>
      </c>
      <c r="B634" s="368" t="s">
        <v>1210</v>
      </c>
      <c r="C634" s="258" t="s">
        <v>1211</v>
      </c>
      <c r="D634" s="256">
        <v>130</v>
      </c>
      <c r="E634" s="256">
        <v>150</v>
      </c>
      <c r="F634" s="63">
        <f t="shared" si="29"/>
        <v>0.154</v>
      </c>
      <c r="G634" s="230" t="str">
        <f t="shared" si="27"/>
        <v>是</v>
      </c>
      <c r="H634" s="122" t="str">
        <f t="shared" si="28"/>
        <v>项</v>
      </c>
    </row>
    <row r="635" spans="1:8" ht="36" customHeight="1">
      <c r="A635" s="366">
        <v>2082002</v>
      </c>
      <c r="B635" s="368" t="s">
        <v>1212</v>
      </c>
      <c r="C635" s="258" t="s">
        <v>1213</v>
      </c>
      <c r="D635" s="256">
        <v>470</v>
      </c>
      <c r="E635" s="256">
        <v>320</v>
      </c>
      <c r="F635" s="63">
        <f t="shared" si="29"/>
        <v>-0.31900000000000001</v>
      </c>
      <c r="G635" s="230" t="str">
        <f t="shared" si="27"/>
        <v>是</v>
      </c>
      <c r="H635" s="122" t="str">
        <f t="shared" si="28"/>
        <v>项</v>
      </c>
    </row>
    <row r="636" spans="1:8" ht="36" customHeight="1">
      <c r="A636" s="366">
        <v>20821</v>
      </c>
      <c r="B636" s="367" t="s">
        <v>1214</v>
      </c>
      <c r="C636" s="254" t="s">
        <v>1215</v>
      </c>
      <c r="D636" s="256">
        <v>274</v>
      </c>
      <c r="E636" s="256">
        <v>320</v>
      </c>
      <c r="F636" s="63">
        <f t="shared" si="29"/>
        <v>0.16800000000000001</v>
      </c>
      <c r="G636" s="230" t="str">
        <f t="shared" si="27"/>
        <v>是</v>
      </c>
      <c r="H636" s="122" t="str">
        <f t="shared" si="28"/>
        <v>款</v>
      </c>
    </row>
    <row r="637" spans="1:8" ht="36" customHeight="1">
      <c r="A637" s="366">
        <v>2082101</v>
      </c>
      <c r="B637" s="368" t="s">
        <v>1216</v>
      </c>
      <c r="C637" s="258" t="s">
        <v>1217</v>
      </c>
      <c r="D637" s="256">
        <v>72</v>
      </c>
      <c r="E637" s="256">
        <v>20</v>
      </c>
      <c r="F637" s="63">
        <f t="shared" si="29"/>
        <v>-0.72199999999999998</v>
      </c>
      <c r="G637" s="230" t="str">
        <f t="shared" si="27"/>
        <v>是</v>
      </c>
      <c r="H637" s="122" t="str">
        <f t="shared" si="28"/>
        <v>项</v>
      </c>
    </row>
    <row r="638" spans="1:8" ht="36" customHeight="1">
      <c r="A638" s="366">
        <v>2082102</v>
      </c>
      <c r="B638" s="368" t="s">
        <v>1218</v>
      </c>
      <c r="C638" s="258" t="s">
        <v>1219</v>
      </c>
      <c r="D638" s="256">
        <v>202</v>
      </c>
      <c r="E638" s="256">
        <v>300</v>
      </c>
      <c r="F638" s="63">
        <f t="shared" si="29"/>
        <v>0.48499999999999999</v>
      </c>
      <c r="G638" s="230" t="str">
        <f t="shared" si="27"/>
        <v>是</v>
      </c>
      <c r="H638" s="122" t="str">
        <f t="shared" si="28"/>
        <v>项</v>
      </c>
    </row>
    <row r="639" spans="1:8" ht="36" hidden="1" customHeight="1">
      <c r="A639" s="366">
        <v>20824</v>
      </c>
      <c r="B639" s="367" t="s">
        <v>1220</v>
      </c>
      <c r="C639" s="254" t="s">
        <v>1221</v>
      </c>
      <c r="D639" s="256">
        <v>0</v>
      </c>
      <c r="E639" s="256">
        <v>0</v>
      </c>
      <c r="F639" s="63" t="str">
        <f t="shared" si="29"/>
        <v/>
      </c>
      <c r="G639" s="230" t="str">
        <f t="shared" si="27"/>
        <v>否</v>
      </c>
      <c r="H639" s="122" t="str">
        <f t="shared" si="28"/>
        <v>款</v>
      </c>
    </row>
    <row r="640" spans="1:8" ht="36" hidden="1" customHeight="1">
      <c r="A640" s="366">
        <v>2082401</v>
      </c>
      <c r="B640" s="368" t="s">
        <v>1222</v>
      </c>
      <c r="C640" s="258" t="s">
        <v>1223</v>
      </c>
      <c r="D640" s="256">
        <v>0</v>
      </c>
      <c r="E640" s="256">
        <v>0</v>
      </c>
      <c r="F640" s="63" t="str">
        <f t="shared" si="29"/>
        <v/>
      </c>
      <c r="G640" s="230" t="str">
        <f t="shared" si="27"/>
        <v>否</v>
      </c>
      <c r="H640" s="122" t="str">
        <f t="shared" si="28"/>
        <v>项</v>
      </c>
    </row>
    <row r="641" spans="1:8" ht="36" hidden="1" customHeight="1">
      <c r="A641" s="366">
        <v>2082402</v>
      </c>
      <c r="B641" s="368" t="s">
        <v>1224</v>
      </c>
      <c r="C641" s="258" t="s">
        <v>1225</v>
      </c>
      <c r="D641" s="256">
        <v>0</v>
      </c>
      <c r="E641" s="256">
        <v>0</v>
      </c>
      <c r="F641" s="63" t="str">
        <f t="shared" si="29"/>
        <v/>
      </c>
      <c r="G641" s="230" t="str">
        <f t="shared" si="27"/>
        <v>否</v>
      </c>
      <c r="H641" s="122" t="str">
        <f t="shared" si="28"/>
        <v>项</v>
      </c>
    </row>
    <row r="642" spans="1:8" ht="36" customHeight="1">
      <c r="A642" s="366">
        <v>20825</v>
      </c>
      <c r="B642" s="367" t="s">
        <v>1226</v>
      </c>
      <c r="C642" s="254" t="s">
        <v>1227</v>
      </c>
      <c r="D642" s="256">
        <v>165</v>
      </c>
      <c r="E642" s="256">
        <v>116</v>
      </c>
      <c r="F642" s="63">
        <f t="shared" si="29"/>
        <v>-0.29699999999999999</v>
      </c>
      <c r="G642" s="230" t="str">
        <f t="shared" si="27"/>
        <v>是</v>
      </c>
      <c r="H642" s="122" t="str">
        <f t="shared" si="28"/>
        <v>款</v>
      </c>
    </row>
    <row r="643" spans="1:8" ht="36" customHeight="1">
      <c r="A643" s="366">
        <v>2082501</v>
      </c>
      <c r="B643" s="368" t="s">
        <v>1228</v>
      </c>
      <c r="C643" s="258" t="s">
        <v>1229</v>
      </c>
      <c r="D643" s="256">
        <v>30</v>
      </c>
      <c r="E643" s="256">
        <v>20</v>
      </c>
      <c r="F643" s="63">
        <f t="shared" si="29"/>
        <v>-0.33300000000000002</v>
      </c>
      <c r="G643" s="230" t="str">
        <f t="shared" si="27"/>
        <v>是</v>
      </c>
      <c r="H643" s="122" t="str">
        <f t="shared" si="28"/>
        <v>项</v>
      </c>
    </row>
    <row r="644" spans="1:8" ht="36" customHeight="1">
      <c r="A644" s="366">
        <v>2082502</v>
      </c>
      <c r="B644" s="368" t="s">
        <v>1230</v>
      </c>
      <c r="C644" s="258" t="s">
        <v>1231</v>
      </c>
      <c r="D644" s="256">
        <v>135</v>
      </c>
      <c r="E644" s="256">
        <v>96</v>
      </c>
      <c r="F644" s="63">
        <f t="shared" si="29"/>
        <v>-0.28899999999999998</v>
      </c>
      <c r="G644" s="230" t="str">
        <f t="shared" ref="G644:G707" si="30">IF(LEN(B644)=3,"是",IF(C644&lt;&gt;"",IF(SUM(D644:E644)&lt;&gt;0,"是","否"),"是"))</f>
        <v>是</v>
      </c>
      <c r="H644" s="122" t="str">
        <f t="shared" ref="H644:H707" si="31">IF(LEN(B644)=3,"类",IF(LEN(B644)=5,"款","项"))</f>
        <v>项</v>
      </c>
    </row>
    <row r="645" spans="1:8" ht="36" customHeight="1">
      <c r="A645" s="366">
        <v>20826</v>
      </c>
      <c r="B645" s="367" t="s">
        <v>1232</v>
      </c>
      <c r="C645" s="254" t="s">
        <v>1233</v>
      </c>
      <c r="D645" s="256">
        <v>9850</v>
      </c>
      <c r="E645" s="256">
        <v>10500</v>
      </c>
      <c r="F645" s="63">
        <f t="shared" ref="F645:F708" si="32">IF(D645&gt;0,E645/D645-1,IF(D645&lt;0,-(E645/D645-1),""))</f>
        <v>6.6000000000000003E-2</v>
      </c>
      <c r="G645" s="230" t="str">
        <f t="shared" si="30"/>
        <v>是</v>
      </c>
      <c r="H645" s="122" t="str">
        <f t="shared" si="31"/>
        <v>款</v>
      </c>
    </row>
    <row r="646" spans="1:8" ht="36" hidden="1" customHeight="1">
      <c r="A646" s="366">
        <v>2082601</v>
      </c>
      <c r="B646" s="368" t="s">
        <v>1234</v>
      </c>
      <c r="C646" s="258" t="s">
        <v>1235</v>
      </c>
      <c r="D646" s="256">
        <v>0</v>
      </c>
      <c r="E646" s="256">
        <v>0</v>
      </c>
      <c r="F646" s="63" t="str">
        <f t="shared" si="32"/>
        <v/>
      </c>
      <c r="G646" s="230" t="str">
        <f t="shared" si="30"/>
        <v>否</v>
      </c>
      <c r="H646" s="122" t="str">
        <f t="shared" si="31"/>
        <v>项</v>
      </c>
    </row>
    <row r="647" spans="1:8" ht="36" customHeight="1">
      <c r="A647" s="366">
        <v>2082602</v>
      </c>
      <c r="B647" s="368" t="s">
        <v>1236</v>
      </c>
      <c r="C647" s="258" t="s">
        <v>1237</v>
      </c>
      <c r="D647" s="256">
        <v>9850</v>
      </c>
      <c r="E647" s="256">
        <v>10500</v>
      </c>
      <c r="F647" s="63">
        <f t="shared" si="32"/>
        <v>6.6000000000000003E-2</v>
      </c>
      <c r="G647" s="230" t="str">
        <f t="shared" si="30"/>
        <v>是</v>
      </c>
      <c r="H647" s="122" t="str">
        <f t="shared" si="31"/>
        <v>项</v>
      </c>
    </row>
    <row r="648" spans="1:8" ht="36" hidden="1" customHeight="1">
      <c r="A648" s="366">
        <v>2082699</v>
      </c>
      <c r="B648" s="368" t="s">
        <v>1238</v>
      </c>
      <c r="C648" s="258" t="s">
        <v>1239</v>
      </c>
      <c r="D648" s="256">
        <v>0</v>
      </c>
      <c r="E648" s="256">
        <v>0</v>
      </c>
      <c r="F648" s="63" t="str">
        <f t="shared" si="32"/>
        <v/>
      </c>
      <c r="G648" s="230" t="str">
        <f t="shared" si="30"/>
        <v>否</v>
      </c>
      <c r="H648" s="122" t="str">
        <f t="shared" si="31"/>
        <v>项</v>
      </c>
    </row>
    <row r="649" spans="1:8" ht="36" hidden="1" customHeight="1">
      <c r="A649" s="366">
        <v>20827</v>
      </c>
      <c r="B649" s="367" t="s">
        <v>1240</v>
      </c>
      <c r="C649" s="254" t="s">
        <v>1241</v>
      </c>
      <c r="D649" s="256">
        <v>0</v>
      </c>
      <c r="E649" s="256">
        <v>0</v>
      </c>
      <c r="F649" s="63" t="str">
        <f t="shared" si="32"/>
        <v/>
      </c>
      <c r="G649" s="230" t="str">
        <f t="shared" si="30"/>
        <v>否</v>
      </c>
      <c r="H649" s="122" t="str">
        <f t="shared" si="31"/>
        <v>款</v>
      </c>
    </row>
    <row r="650" spans="1:8" ht="36" hidden="1" customHeight="1">
      <c r="A650" s="366">
        <v>2082701</v>
      </c>
      <c r="B650" s="368" t="s">
        <v>1242</v>
      </c>
      <c r="C650" s="258" t="s">
        <v>1243</v>
      </c>
      <c r="D650" s="256">
        <v>0</v>
      </c>
      <c r="E650" s="256">
        <v>0</v>
      </c>
      <c r="F650" s="63" t="str">
        <f t="shared" si="32"/>
        <v/>
      </c>
      <c r="G650" s="230" t="str">
        <f t="shared" si="30"/>
        <v>否</v>
      </c>
      <c r="H650" s="122" t="str">
        <f t="shared" si="31"/>
        <v>项</v>
      </c>
    </row>
    <row r="651" spans="1:8" ht="36" hidden="1" customHeight="1">
      <c r="A651" s="366">
        <v>2082702</v>
      </c>
      <c r="B651" s="368" t="s">
        <v>1244</v>
      </c>
      <c r="C651" s="258" t="s">
        <v>1245</v>
      </c>
      <c r="D651" s="256">
        <v>0</v>
      </c>
      <c r="E651" s="256">
        <v>0</v>
      </c>
      <c r="F651" s="63" t="str">
        <f t="shared" si="32"/>
        <v/>
      </c>
      <c r="G651" s="230" t="str">
        <f t="shared" si="30"/>
        <v>否</v>
      </c>
      <c r="H651" s="122" t="str">
        <f t="shared" si="31"/>
        <v>项</v>
      </c>
    </row>
    <row r="652" spans="1:8" ht="36" hidden="1" customHeight="1">
      <c r="A652" s="366">
        <v>2082703</v>
      </c>
      <c r="B652" s="368" t="s">
        <v>1246</v>
      </c>
      <c r="C652" s="258" t="s">
        <v>1247</v>
      </c>
      <c r="D652" s="256">
        <v>0</v>
      </c>
      <c r="E652" s="256"/>
      <c r="F652" s="63" t="str">
        <f t="shared" si="32"/>
        <v/>
      </c>
      <c r="G652" s="230" t="str">
        <f t="shared" si="30"/>
        <v>否</v>
      </c>
      <c r="H652" s="122" t="str">
        <f t="shared" si="31"/>
        <v>项</v>
      </c>
    </row>
    <row r="653" spans="1:8" ht="36" hidden="1" customHeight="1">
      <c r="A653" s="366">
        <v>2082799</v>
      </c>
      <c r="B653" s="368" t="s">
        <v>1248</v>
      </c>
      <c r="C653" s="258" t="s">
        <v>1249</v>
      </c>
      <c r="D653" s="256">
        <v>0</v>
      </c>
      <c r="E653" s="256">
        <v>0</v>
      </c>
      <c r="F653" s="63" t="str">
        <f t="shared" si="32"/>
        <v/>
      </c>
      <c r="G653" s="230" t="str">
        <f t="shared" si="30"/>
        <v>否</v>
      </c>
      <c r="H653" s="122" t="str">
        <f t="shared" si="31"/>
        <v>项</v>
      </c>
    </row>
    <row r="654" spans="1:8" ht="36" customHeight="1">
      <c r="A654" s="366">
        <v>20828</v>
      </c>
      <c r="B654" s="367" t="s">
        <v>1250</v>
      </c>
      <c r="C654" s="254" t="s">
        <v>1251</v>
      </c>
      <c r="D654" s="256">
        <v>2655</v>
      </c>
      <c r="E654" s="256">
        <v>1175</v>
      </c>
      <c r="F654" s="63">
        <f t="shared" si="32"/>
        <v>-0.55700000000000005</v>
      </c>
      <c r="G654" s="230" t="str">
        <f t="shared" si="30"/>
        <v>是</v>
      </c>
      <c r="H654" s="122" t="str">
        <f t="shared" si="31"/>
        <v>款</v>
      </c>
    </row>
    <row r="655" spans="1:8" ht="36" customHeight="1">
      <c r="A655" s="366">
        <v>2082801</v>
      </c>
      <c r="B655" s="368" t="s">
        <v>1252</v>
      </c>
      <c r="C655" s="258" t="s">
        <v>172</v>
      </c>
      <c r="D655" s="256">
        <v>730</v>
      </c>
      <c r="E655" s="256">
        <v>375</v>
      </c>
      <c r="F655" s="63">
        <f t="shared" si="32"/>
        <v>-0.48599999999999999</v>
      </c>
      <c r="G655" s="230" t="str">
        <f t="shared" si="30"/>
        <v>是</v>
      </c>
      <c r="H655" s="122" t="str">
        <f t="shared" si="31"/>
        <v>项</v>
      </c>
    </row>
    <row r="656" spans="1:8" ht="36" hidden="1" customHeight="1">
      <c r="A656" s="366">
        <v>2082802</v>
      </c>
      <c r="B656" s="368" t="s">
        <v>1253</v>
      </c>
      <c r="C656" s="258" t="s">
        <v>174</v>
      </c>
      <c r="D656" s="256">
        <v>0</v>
      </c>
      <c r="E656" s="256">
        <v>0</v>
      </c>
      <c r="F656" s="63" t="str">
        <f t="shared" si="32"/>
        <v/>
      </c>
      <c r="G656" s="230" t="str">
        <f t="shared" si="30"/>
        <v>否</v>
      </c>
      <c r="H656" s="122" t="str">
        <f t="shared" si="31"/>
        <v>项</v>
      </c>
    </row>
    <row r="657" spans="1:8" ht="36" hidden="1" customHeight="1">
      <c r="A657" s="366">
        <v>2082803</v>
      </c>
      <c r="B657" s="368" t="s">
        <v>1254</v>
      </c>
      <c r="C657" s="258" t="s">
        <v>176</v>
      </c>
      <c r="D657" s="256">
        <v>0</v>
      </c>
      <c r="E657" s="256">
        <v>0</v>
      </c>
      <c r="F657" s="63" t="str">
        <f t="shared" si="32"/>
        <v/>
      </c>
      <c r="G657" s="230" t="str">
        <f t="shared" si="30"/>
        <v>否</v>
      </c>
      <c r="H657" s="122" t="str">
        <f t="shared" si="31"/>
        <v>项</v>
      </c>
    </row>
    <row r="658" spans="1:8" ht="36" customHeight="1">
      <c r="A658" s="366">
        <v>2082804</v>
      </c>
      <c r="B658" s="368" t="s">
        <v>1255</v>
      </c>
      <c r="C658" s="258" t="s">
        <v>1256</v>
      </c>
      <c r="D658" s="256">
        <v>320</v>
      </c>
      <c r="E658" s="256">
        <v>275</v>
      </c>
      <c r="F658" s="63">
        <f t="shared" si="32"/>
        <v>-0.14099999999999999</v>
      </c>
      <c r="G658" s="230" t="str">
        <f t="shared" si="30"/>
        <v>是</v>
      </c>
      <c r="H658" s="122" t="str">
        <f t="shared" si="31"/>
        <v>项</v>
      </c>
    </row>
    <row r="659" spans="1:8" ht="36" customHeight="1">
      <c r="A659" s="366">
        <v>2082805</v>
      </c>
      <c r="B659" s="368" t="s">
        <v>1257</v>
      </c>
      <c r="C659" s="258" t="s">
        <v>1258</v>
      </c>
      <c r="D659" s="256">
        <v>90</v>
      </c>
      <c r="E659" s="256">
        <v>70</v>
      </c>
      <c r="F659" s="63">
        <f t="shared" si="32"/>
        <v>-0.222</v>
      </c>
      <c r="G659" s="230" t="str">
        <f t="shared" si="30"/>
        <v>是</v>
      </c>
      <c r="H659" s="122" t="str">
        <f t="shared" si="31"/>
        <v>项</v>
      </c>
    </row>
    <row r="660" spans="1:8" ht="36" customHeight="1">
      <c r="A660" s="366">
        <v>2082850</v>
      </c>
      <c r="B660" s="368" t="s">
        <v>1259</v>
      </c>
      <c r="C660" s="258" t="s">
        <v>190</v>
      </c>
      <c r="D660" s="256">
        <v>245</v>
      </c>
      <c r="E660" s="256">
        <v>220</v>
      </c>
      <c r="F660" s="63">
        <f t="shared" si="32"/>
        <v>-0.10199999999999999</v>
      </c>
      <c r="G660" s="230" t="str">
        <f t="shared" si="30"/>
        <v>是</v>
      </c>
      <c r="H660" s="122" t="str">
        <f t="shared" si="31"/>
        <v>项</v>
      </c>
    </row>
    <row r="661" spans="1:8" ht="36" customHeight="1">
      <c r="A661" s="366">
        <v>2082899</v>
      </c>
      <c r="B661" s="368" t="s">
        <v>1260</v>
      </c>
      <c r="C661" s="258" t="s">
        <v>1261</v>
      </c>
      <c r="D661" s="256">
        <v>1270</v>
      </c>
      <c r="E661" s="256">
        <v>235</v>
      </c>
      <c r="F661" s="63">
        <f t="shared" si="32"/>
        <v>-0.81499999999999995</v>
      </c>
      <c r="G661" s="230" t="str">
        <f t="shared" si="30"/>
        <v>是</v>
      </c>
      <c r="H661" s="122" t="str">
        <f t="shared" si="31"/>
        <v>项</v>
      </c>
    </row>
    <row r="662" spans="1:8" ht="36" hidden="1" customHeight="1">
      <c r="A662" s="366">
        <v>20830</v>
      </c>
      <c r="B662" s="367" t="s">
        <v>1262</v>
      </c>
      <c r="C662" s="254" t="s">
        <v>1263</v>
      </c>
      <c r="D662" s="256">
        <v>0</v>
      </c>
      <c r="E662" s="256">
        <v>0</v>
      </c>
      <c r="F662" s="63" t="str">
        <f t="shared" si="32"/>
        <v/>
      </c>
      <c r="G662" s="230" t="str">
        <f t="shared" si="30"/>
        <v>否</v>
      </c>
      <c r="H662" s="122" t="str">
        <f t="shared" si="31"/>
        <v>款</v>
      </c>
    </row>
    <row r="663" spans="1:8" ht="36" hidden="1" customHeight="1">
      <c r="A663" s="366">
        <v>2083001</v>
      </c>
      <c r="B663" s="368" t="s">
        <v>1264</v>
      </c>
      <c r="C663" s="258" t="s">
        <v>1265</v>
      </c>
      <c r="D663" s="256">
        <v>0</v>
      </c>
      <c r="E663" s="256">
        <v>0</v>
      </c>
      <c r="F663" s="63" t="str">
        <f t="shared" si="32"/>
        <v/>
      </c>
      <c r="G663" s="230" t="str">
        <f t="shared" si="30"/>
        <v>否</v>
      </c>
      <c r="H663" s="122" t="str">
        <f t="shared" si="31"/>
        <v>项</v>
      </c>
    </row>
    <row r="664" spans="1:8" ht="36" hidden="1" customHeight="1">
      <c r="A664" s="366">
        <v>2083099</v>
      </c>
      <c r="B664" s="368" t="s">
        <v>1266</v>
      </c>
      <c r="C664" s="258" t="s">
        <v>1267</v>
      </c>
      <c r="D664" s="256">
        <v>0</v>
      </c>
      <c r="E664" s="256">
        <v>0</v>
      </c>
      <c r="F664" s="63" t="str">
        <f t="shared" si="32"/>
        <v/>
      </c>
      <c r="G664" s="230" t="str">
        <f t="shared" si="30"/>
        <v>否</v>
      </c>
      <c r="H664" s="122" t="str">
        <f t="shared" si="31"/>
        <v>项</v>
      </c>
    </row>
    <row r="665" spans="1:8" ht="36" customHeight="1">
      <c r="A665" s="366">
        <v>20899</v>
      </c>
      <c r="B665" s="367" t="s">
        <v>1268</v>
      </c>
      <c r="C665" s="254" t="s">
        <v>1269</v>
      </c>
      <c r="D665" s="256">
        <v>1650</v>
      </c>
      <c r="E665" s="256">
        <v>1205</v>
      </c>
      <c r="F665" s="63">
        <f t="shared" si="32"/>
        <v>-0.27</v>
      </c>
      <c r="G665" s="230" t="str">
        <f t="shared" si="30"/>
        <v>是</v>
      </c>
      <c r="H665" s="122" t="str">
        <f t="shared" si="31"/>
        <v>款</v>
      </c>
    </row>
    <row r="666" spans="1:8" ht="36" customHeight="1">
      <c r="A666" s="370">
        <v>2089999</v>
      </c>
      <c r="B666" s="258">
        <v>2089999</v>
      </c>
      <c r="C666" s="258" t="s">
        <v>1270</v>
      </c>
      <c r="D666" s="256">
        <v>1650</v>
      </c>
      <c r="E666" s="256">
        <v>1205</v>
      </c>
      <c r="F666" s="63">
        <f t="shared" si="32"/>
        <v>-0.27</v>
      </c>
      <c r="G666" s="230" t="str">
        <f t="shared" si="30"/>
        <v>是</v>
      </c>
      <c r="H666" s="122" t="str">
        <f t="shared" si="31"/>
        <v>项</v>
      </c>
    </row>
    <row r="667" spans="1:8" ht="36" hidden="1" customHeight="1">
      <c r="A667" s="370" t="s">
        <v>1271</v>
      </c>
      <c r="B667" s="254" t="s">
        <v>1271</v>
      </c>
      <c r="C667" s="373" t="s">
        <v>552</v>
      </c>
      <c r="D667" s="256"/>
      <c r="E667" s="256"/>
      <c r="F667" s="63" t="str">
        <f t="shared" si="32"/>
        <v/>
      </c>
      <c r="G667" s="230" t="str">
        <f t="shared" si="30"/>
        <v>否</v>
      </c>
      <c r="H667" s="122" t="str">
        <f t="shared" si="31"/>
        <v>项</v>
      </c>
    </row>
    <row r="668" spans="1:8" ht="36" hidden="1" customHeight="1">
      <c r="A668" s="370" t="s">
        <v>1272</v>
      </c>
      <c r="B668" s="254" t="s">
        <v>1272</v>
      </c>
      <c r="C668" s="373" t="s">
        <v>1273</v>
      </c>
      <c r="D668" s="256"/>
      <c r="E668" s="256"/>
      <c r="F668" s="63" t="str">
        <f t="shared" si="32"/>
        <v/>
      </c>
      <c r="G668" s="230" t="str">
        <f t="shared" si="30"/>
        <v>否</v>
      </c>
      <c r="H668" s="122" t="str">
        <f t="shared" si="31"/>
        <v>项</v>
      </c>
    </row>
    <row r="669" spans="1:8" ht="36" customHeight="1">
      <c r="A669" s="366">
        <v>210</v>
      </c>
      <c r="B669" s="367" t="s">
        <v>120</v>
      </c>
      <c r="C669" s="254" t="s">
        <v>121</v>
      </c>
      <c r="D669" s="256">
        <v>133576</v>
      </c>
      <c r="E669" s="256">
        <v>50010</v>
      </c>
      <c r="F669" s="63">
        <f t="shared" si="32"/>
        <v>-0.626</v>
      </c>
      <c r="G669" s="230" t="str">
        <f t="shared" si="30"/>
        <v>是</v>
      </c>
      <c r="H669" s="122" t="str">
        <f t="shared" si="31"/>
        <v>类</v>
      </c>
    </row>
    <row r="670" spans="1:8" ht="36" customHeight="1">
      <c r="A670" s="366">
        <v>21001</v>
      </c>
      <c r="B670" s="367" t="s">
        <v>1274</v>
      </c>
      <c r="C670" s="254" t="s">
        <v>1275</v>
      </c>
      <c r="D670" s="256">
        <v>1049</v>
      </c>
      <c r="E670" s="256">
        <v>655</v>
      </c>
      <c r="F670" s="63">
        <f t="shared" si="32"/>
        <v>-0.376</v>
      </c>
      <c r="G670" s="230" t="str">
        <f t="shared" si="30"/>
        <v>是</v>
      </c>
      <c r="H670" s="122" t="str">
        <f t="shared" si="31"/>
        <v>款</v>
      </c>
    </row>
    <row r="671" spans="1:8" ht="36" customHeight="1">
      <c r="A671" s="366">
        <v>2100101</v>
      </c>
      <c r="B671" s="368" t="s">
        <v>1276</v>
      </c>
      <c r="C671" s="258" t="s">
        <v>172</v>
      </c>
      <c r="D671" s="256">
        <v>922</v>
      </c>
      <c r="E671" s="256">
        <v>630</v>
      </c>
      <c r="F671" s="63">
        <f t="shared" si="32"/>
        <v>-0.317</v>
      </c>
      <c r="G671" s="230" t="str">
        <f t="shared" si="30"/>
        <v>是</v>
      </c>
      <c r="H671" s="122" t="str">
        <f t="shared" si="31"/>
        <v>项</v>
      </c>
    </row>
    <row r="672" spans="1:8" ht="36" customHeight="1">
      <c r="A672" s="366">
        <v>2100102</v>
      </c>
      <c r="B672" s="368" t="s">
        <v>1277</v>
      </c>
      <c r="C672" s="258" t="s">
        <v>174</v>
      </c>
      <c r="D672" s="256">
        <v>5</v>
      </c>
      <c r="E672" s="256">
        <v>0</v>
      </c>
      <c r="F672" s="63">
        <f t="shared" si="32"/>
        <v>-1</v>
      </c>
      <c r="G672" s="230" t="str">
        <f t="shared" si="30"/>
        <v>是</v>
      </c>
      <c r="H672" s="122" t="str">
        <f t="shared" si="31"/>
        <v>项</v>
      </c>
    </row>
    <row r="673" spans="1:8" ht="36" hidden="1" customHeight="1">
      <c r="A673" s="366">
        <v>2100103</v>
      </c>
      <c r="B673" s="368" t="s">
        <v>1278</v>
      </c>
      <c r="C673" s="258" t="s">
        <v>176</v>
      </c>
      <c r="D673" s="256">
        <v>0</v>
      </c>
      <c r="E673" s="256">
        <v>0</v>
      </c>
      <c r="F673" s="63" t="str">
        <f t="shared" si="32"/>
        <v/>
      </c>
      <c r="G673" s="230" t="str">
        <f t="shared" si="30"/>
        <v>否</v>
      </c>
      <c r="H673" s="122" t="str">
        <f t="shared" si="31"/>
        <v>项</v>
      </c>
    </row>
    <row r="674" spans="1:8" ht="36" customHeight="1">
      <c r="A674" s="366">
        <v>2100199</v>
      </c>
      <c r="B674" s="368" t="s">
        <v>1279</v>
      </c>
      <c r="C674" s="258" t="s">
        <v>1280</v>
      </c>
      <c r="D674" s="256">
        <v>122</v>
      </c>
      <c r="E674" s="256">
        <v>25</v>
      </c>
      <c r="F674" s="63">
        <f t="shared" si="32"/>
        <v>-0.79500000000000004</v>
      </c>
      <c r="G674" s="230" t="str">
        <f t="shared" si="30"/>
        <v>是</v>
      </c>
      <c r="H674" s="122" t="str">
        <f t="shared" si="31"/>
        <v>项</v>
      </c>
    </row>
    <row r="675" spans="1:8" ht="36" customHeight="1">
      <c r="A675" s="366">
        <v>21002</v>
      </c>
      <c r="B675" s="367" t="s">
        <v>1281</v>
      </c>
      <c r="C675" s="254" t="s">
        <v>1282</v>
      </c>
      <c r="D675" s="256">
        <v>74943</v>
      </c>
      <c r="E675" s="256">
        <v>1000</v>
      </c>
      <c r="F675" s="63">
        <f t="shared" si="32"/>
        <v>-0.98699999999999999</v>
      </c>
      <c r="G675" s="230" t="str">
        <f t="shared" si="30"/>
        <v>是</v>
      </c>
      <c r="H675" s="122" t="str">
        <f t="shared" si="31"/>
        <v>款</v>
      </c>
    </row>
    <row r="676" spans="1:8" ht="36" customHeight="1">
      <c r="A676" s="366">
        <v>2100201</v>
      </c>
      <c r="B676" s="368" t="s">
        <v>1283</v>
      </c>
      <c r="C676" s="258" t="s">
        <v>1284</v>
      </c>
      <c r="D676" s="256">
        <v>2777</v>
      </c>
      <c r="E676" s="256">
        <v>28</v>
      </c>
      <c r="F676" s="63">
        <f t="shared" si="32"/>
        <v>-0.99</v>
      </c>
      <c r="G676" s="230" t="str">
        <f t="shared" si="30"/>
        <v>是</v>
      </c>
      <c r="H676" s="122" t="str">
        <f t="shared" si="31"/>
        <v>项</v>
      </c>
    </row>
    <row r="677" spans="1:8" ht="36" customHeight="1">
      <c r="A677" s="366">
        <v>2100202</v>
      </c>
      <c r="B677" s="368" t="s">
        <v>1285</v>
      </c>
      <c r="C677" s="258" t="s">
        <v>1286</v>
      </c>
      <c r="D677" s="256">
        <v>166</v>
      </c>
      <c r="E677" s="256">
        <v>262</v>
      </c>
      <c r="F677" s="63">
        <f t="shared" si="32"/>
        <v>0.57799999999999996</v>
      </c>
      <c r="G677" s="230" t="str">
        <f t="shared" si="30"/>
        <v>是</v>
      </c>
      <c r="H677" s="122" t="str">
        <f t="shared" si="31"/>
        <v>项</v>
      </c>
    </row>
    <row r="678" spans="1:8" ht="36" hidden="1" customHeight="1">
      <c r="A678" s="366">
        <v>2100203</v>
      </c>
      <c r="B678" s="368" t="s">
        <v>1287</v>
      </c>
      <c r="C678" s="258" t="s">
        <v>1288</v>
      </c>
      <c r="D678" s="256">
        <v>0</v>
      </c>
      <c r="E678" s="256">
        <v>0</v>
      </c>
      <c r="F678" s="63" t="str">
        <f t="shared" si="32"/>
        <v/>
      </c>
      <c r="G678" s="230" t="str">
        <f t="shared" si="30"/>
        <v>否</v>
      </c>
      <c r="H678" s="122" t="str">
        <f t="shared" si="31"/>
        <v>项</v>
      </c>
    </row>
    <row r="679" spans="1:8" ht="36" hidden="1" customHeight="1">
      <c r="A679" s="366">
        <v>2100204</v>
      </c>
      <c r="B679" s="368" t="s">
        <v>1289</v>
      </c>
      <c r="C679" s="258" t="s">
        <v>1290</v>
      </c>
      <c r="D679" s="256">
        <v>0</v>
      </c>
      <c r="E679" s="256">
        <v>0</v>
      </c>
      <c r="F679" s="63" t="str">
        <f t="shared" si="32"/>
        <v/>
      </c>
      <c r="G679" s="230" t="str">
        <f t="shared" si="30"/>
        <v>否</v>
      </c>
      <c r="H679" s="122" t="str">
        <f t="shared" si="31"/>
        <v>项</v>
      </c>
    </row>
    <row r="680" spans="1:8" ht="36" hidden="1" customHeight="1">
      <c r="A680" s="366">
        <v>2100205</v>
      </c>
      <c r="B680" s="368" t="s">
        <v>1291</v>
      </c>
      <c r="C680" s="258" t="s">
        <v>1292</v>
      </c>
      <c r="D680" s="256">
        <v>0</v>
      </c>
      <c r="E680" s="256">
        <v>0</v>
      </c>
      <c r="F680" s="63" t="str">
        <f t="shared" si="32"/>
        <v/>
      </c>
      <c r="G680" s="230" t="str">
        <f t="shared" si="30"/>
        <v>否</v>
      </c>
      <c r="H680" s="122" t="str">
        <f t="shared" si="31"/>
        <v>项</v>
      </c>
    </row>
    <row r="681" spans="1:8" ht="36" hidden="1" customHeight="1">
      <c r="A681" s="366">
        <v>2100206</v>
      </c>
      <c r="B681" s="368" t="s">
        <v>1293</v>
      </c>
      <c r="C681" s="258" t="s">
        <v>1294</v>
      </c>
      <c r="D681" s="256">
        <v>0</v>
      </c>
      <c r="E681" s="256">
        <v>0</v>
      </c>
      <c r="F681" s="63" t="str">
        <f t="shared" si="32"/>
        <v/>
      </c>
      <c r="G681" s="230" t="str">
        <f t="shared" si="30"/>
        <v>否</v>
      </c>
      <c r="H681" s="122" t="str">
        <f t="shared" si="31"/>
        <v>项</v>
      </c>
    </row>
    <row r="682" spans="1:8" ht="36" hidden="1" customHeight="1">
      <c r="A682" s="366">
        <v>2100207</v>
      </c>
      <c r="B682" s="368" t="s">
        <v>1295</v>
      </c>
      <c r="C682" s="258" t="s">
        <v>1296</v>
      </c>
      <c r="D682" s="256">
        <v>0</v>
      </c>
      <c r="E682" s="256">
        <v>0</v>
      </c>
      <c r="F682" s="63" t="str">
        <f t="shared" si="32"/>
        <v/>
      </c>
      <c r="G682" s="230" t="str">
        <f t="shared" si="30"/>
        <v>否</v>
      </c>
      <c r="H682" s="122" t="str">
        <f t="shared" si="31"/>
        <v>项</v>
      </c>
    </row>
    <row r="683" spans="1:8" ht="36" customHeight="1">
      <c r="A683" s="366">
        <v>2100208</v>
      </c>
      <c r="B683" s="368" t="s">
        <v>1297</v>
      </c>
      <c r="C683" s="258" t="s">
        <v>1298</v>
      </c>
      <c r="D683" s="256">
        <v>60000</v>
      </c>
      <c r="E683" s="256">
        <v>0</v>
      </c>
      <c r="F683" s="63">
        <f t="shared" si="32"/>
        <v>-1</v>
      </c>
      <c r="G683" s="230" t="str">
        <f t="shared" si="30"/>
        <v>是</v>
      </c>
      <c r="H683" s="122" t="str">
        <f t="shared" si="31"/>
        <v>项</v>
      </c>
    </row>
    <row r="684" spans="1:8" ht="36" hidden="1" customHeight="1">
      <c r="A684" s="366">
        <v>2100209</v>
      </c>
      <c r="B684" s="368" t="s">
        <v>1299</v>
      </c>
      <c r="C684" s="258" t="s">
        <v>1300</v>
      </c>
      <c r="D684" s="256">
        <v>0</v>
      </c>
      <c r="E684" s="256">
        <v>0</v>
      </c>
      <c r="F684" s="63" t="str">
        <f t="shared" si="32"/>
        <v/>
      </c>
      <c r="G684" s="230" t="str">
        <f t="shared" si="30"/>
        <v>否</v>
      </c>
      <c r="H684" s="122" t="str">
        <f t="shared" si="31"/>
        <v>项</v>
      </c>
    </row>
    <row r="685" spans="1:8" ht="36" hidden="1" customHeight="1">
      <c r="A685" s="366">
        <v>2100210</v>
      </c>
      <c r="B685" s="368" t="s">
        <v>1301</v>
      </c>
      <c r="C685" s="258" t="s">
        <v>1302</v>
      </c>
      <c r="D685" s="256">
        <v>0</v>
      </c>
      <c r="E685" s="256">
        <v>0</v>
      </c>
      <c r="F685" s="63" t="str">
        <f t="shared" si="32"/>
        <v/>
      </c>
      <c r="G685" s="230" t="str">
        <f t="shared" si="30"/>
        <v>否</v>
      </c>
      <c r="H685" s="122" t="str">
        <f t="shared" si="31"/>
        <v>项</v>
      </c>
    </row>
    <row r="686" spans="1:8" ht="36" hidden="1" customHeight="1">
      <c r="A686" s="366">
        <v>2100211</v>
      </c>
      <c r="B686" s="368" t="s">
        <v>1303</v>
      </c>
      <c r="C686" s="258" t="s">
        <v>1304</v>
      </c>
      <c r="D686" s="256">
        <v>0</v>
      </c>
      <c r="E686" s="256">
        <v>0</v>
      </c>
      <c r="F686" s="63" t="str">
        <f t="shared" si="32"/>
        <v/>
      </c>
      <c r="G686" s="230" t="str">
        <f t="shared" si="30"/>
        <v>否</v>
      </c>
      <c r="H686" s="122" t="str">
        <f t="shared" si="31"/>
        <v>项</v>
      </c>
    </row>
    <row r="687" spans="1:8" ht="36" hidden="1" customHeight="1">
      <c r="A687" s="366">
        <v>2100212</v>
      </c>
      <c r="B687" s="368" t="s">
        <v>1305</v>
      </c>
      <c r="C687" s="258" t="s">
        <v>1306</v>
      </c>
      <c r="D687" s="256">
        <v>0</v>
      </c>
      <c r="E687" s="256">
        <v>0</v>
      </c>
      <c r="F687" s="63" t="str">
        <f t="shared" si="32"/>
        <v/>
      </c>
      <c r="G687" s="230" t="str">
        <f t="shared" si="30"/>
        <v>否</v>
      </c>
      <c r="H687" s="122" t="str">
        <f t="shared" si="31"/>
        <v>项</v>
      </c>
    </row>
    <row r="688" spans="1:8" ht="36" customHeight="1">
      <c r="A688" s="366">
        <v>2100299</v>
      </c>
      <c r="B688" s="368" t="s">
        <v>1307</v>
      </c>
      <c r="C688" s="258" t="s">
        <v>1308</v>
      </c>
      <c r="D688" s="256">
        <v>2000</v>
      </c>
      <c r="E688" s="256">
        <v>710</v>
      </c>
      <c r="F688" s="63">
        <f t="shared" si="32"/>
        <v>-0.64500000000000002</v>
      </c>
      <c r="G688" s="230" t="str">
        <f t="shared" si="30"/>
        <v>是</v>
      </c>
      <c r="H688" s="122" t="str">
        <f t="shared" si="31"/>
        <v>项</v>
      </c>
    </row>
    <row r="689" spans="1:8" ht="36" customHeight="1">
      <c r="A689" s="366">
        <v>21003</v>
      </c>
      <c r="B689" s="367" t="s">
        <v>1309</v>
      </c>
      <c r="C689" s="254" t="s">
        <v>1310</v>
      </c>
      <c r="D689" s="256">
        <v>4750</v>
      </c>
      <c r="E689" s="256">
        <v>4340</v>
      </c>
      <c r="F689" s="63">
        <f t="shared" si="32"/>
        <v>-8.5999999999999993E-2</v>
      </c>
      <c r="G689" s="230" t="str">
        <f t="shared" si="30"/>
        <v>是</v>
      </c>
      <c r="H689" s="122" t="str">
        <f t="shared" si="31"/>
        <v>款</v>
      </c>
    </row>
    <row r="690" spans="1:8" ht="36" hidden="1" customHeight="1">
      <c r="A690" s="366">
        <v>2100301</v>
      </c>
      <c r="B690" s="368" t="s">
        <v>1311</v>
      </c>
      <c r="C690" s="258" t="s">
        <v>1312</v>
      </c>
      <c r="D690" s="256">
        <v>0</v>
      </c>
      <c r="E690" s="256">
        <v>0</v>
      </c>
      <c r="F690" s="63" t="str">
        <f t="shared" si="32"/>
        <v/>
      </c>
      <c r="G690" s="230" t="str">
        <f t="shared" si="30"/>
        <v>否</v>
      </c>
      <c r="H690" s="122" t="str">
        <f t="shared" si="31"/>
        <v>项</v>
      </c>
    </row>
    <row r="691" spans="1:8" ht="36" customHeight="1">
      <c r="A691" s="366">
        <v>2100302</v>
      </c>
      <c r="B691" s="368" t="s">
        <v>1313</v>
      </c>
      <c r="C691" s="258" t="s">
        <v>1314</v>
      </c>
      <c r="D691" s="256">
        <v>3700</v>
      </c>
      <c r="E691" s="256">
        <v>3760</v>
      </c>
      <c r="F691" s="63">
        <f t="shared" si="32"/>
        <v>1.6E-2</v>
      </c>
      <c r="G691" s="230" t="str">
        <f t="shared" si="30"/>
        <v>是</v>
      </c>
      <c r="H691" s="122" t="str">
        <f t="shared" si="31"/>
        <v>项</v>
      </c>
    </row>
    <row r="692" spans="1:8" ht="36" customHeight="1">
      <c r="A692" s="366">
        <v>2100399</v>
      </c>
      <c r="B692" s="368" t="s">
        <v>1315</v>
      </c>
      <c r="C692" s="258" t="s">
        <v>1316</v>
      </c>
      <c r="D692" s="256">
        <v>1050</v>
      </c>
      <c r="E692" s="256">
        <v>580</v>
      </c>
      <c r="F692" s="63">
        <f t="shared" si="32"/>
        <v>-0.44800000000000001</v>
      </c>
      <c r="G692" s="230" t="str">
        <f t="shared" si="30"/>
        <v>是</v>
      </c>
      <c r="H692" s="122" t="str">
        <f t="shared" si="31"/>
        <v>项</v>
      </c>
    </row>
    <row r="693" spans="1:8" ht="36" customHeight="1">
      <c r="A693" s="366">
        <v>21004</v>
      </c>
      <c r="B693" s="367" t="s">
        <v>1317</v>
      </c>
      <c r="C693" s="254" t="s">
        <v>1318</v>
      </c>
      <c r="D693" s="256">
        <v>20233</v>
      </c>
      <c r="E693" s="256">
        <v>9603</v>
      </c>
      <c r="F693" s="63">
        <f t="shared" si="32"/>
        <v>-0.52500000000000002</v>
      </c>
      <c r="G693" s="230" t="str">
        <f t="shared" si="30"/>
        <v>是</v>
      </c>
      <c r="H693" s="122" t="str">
        <f t="shared" si="31"/>
        <v>款</v>
      </c>
    </row>
    <row r="694" spans="1:8" ht="36" customHeight="1">
      <c r="A694" s="366">
        <v>2100401</v>
      </c>
      <c r="B694" s="368" t="s">
        <v>1319</v>
      </c>
      <c r="C694" s="258" t="s">
        <v>1320</v>
      </c>
      <c r="D694" s="256">
        <v>3692</v>
      </c>
      <c r="E694" s="256">
        <v>2800</v>
      </c>
      <c r="F694" s="63">
        <f t="shared" si="32"/>
        <v>-0.24199999999999999</v>
      </c>
      <c r="G694" s="230" t="str">
        <f t="shared" si="30"/>
        <v>是</v>
      </c>
      <c r="H694" s="122" t="str">
        <f t="shared" si="31"/>
        <v>项</v>
      </c>
    </row>
    <row r="695" spans="1:8" ht="36" customHeight="1">
      <c r="A695" s="366">
        <v>2100402</v>
      </c>
      <c r="B695" s="368" t="s">
        <v>1321</v>
      </c>
      <c r="C695" s="258" t="s">
        <v>1322</v>
      </c>
      <c r="D695" s="256">
        <v>594</v>
      </c>
      <c r="E695" s="256">
        <v>473</v>
      </c>
      <c r="F695" s="63">
        <f t="shared" si="32"/>
        <v>-0.20399999999999999</v>
      </c>
      <c r="G695" s="230" t="str">
        <f t="shared" si="30"/>
        <v>是</v>
      </c>
      <c r="H695" s="122" t="str">
        <f t="shared" si="31"/>
        <v>项</v>
      </c>
    </row>
    <row r="696" spans="1:8" ht="36" customHeight="1">
      <c r="A696" s="366">
        <v>2100403</v>
      </c>
      <c r="B696" s="368" t="s">
        <v>1323</v>
      </c>
      <c r="C696" s="258" t="s">
        <v>1324</v>
      </c>
      <c r="D696" s="256">
        <v>1500</v>
      </c>
      <c r="E696" s="256">
        <v>1010</v>
      </c>
      <c r="F696" s="63">
        <f t="shared" si="32"/>
        <v>-0.32700000000000001</v>
      </c>
      <c r="G696" s="230" t="str">
        <f t="shared" si="30"/>
        <v>是</v>
      </c>
      <c r="H696" s="122" t="str">
        <f t="shared" si="31"/>
        <v>项</v>
      </c>
    </row>
    <row r="697" spans="1:8" ht="36" hidden="1" customHeight="1">
      <c r="A697" s="366">
        <v>2100404</v>
      </c>
      <c r="B697" s="368" t="s">
        <v>1325</v>
      </c>
      <c r="C697" s="258" t="s">
        <v>1326</v>
      </c>
      <c r="D697" s="256">
        <v>0</v>
      </c>
      <c r="E697" s="256">
        <v>0</v>
      </c>
      <c r="F697" s="63" t="str">
        <f t="shared" si="32"/>
        <v/>
      </c>
      <c r="G697" s="230" t="str">
        <f t="shared" si="30"/>
        <v>否</v>
      </c>
      <c r="H697" s="122" t="str">
        <f t="shared" si="31"/>
        <v>项</v>
      </c>
    </row>
    <row r="698" spans="1:8" ht="36" hidden="1" customHeight="1">
      <c r="A698" s="366">
        <v>2100405</v>
      </c>
      <c r="B698" s="368" t="s">
        <v>1327</v>
      </c>
      <c r="C698" s="258" t="s">
        <v>1328</v>
      </c>
      <c r="D698" s="256">
        <v>0</v>
      </c>
      <c r="E698" s="256">
        <v>0</v>
      </c>
      <c r="F698" s="63" t="str">
        <f t="shared" si="32"/>
        <v/>
      </c>
      <c r="G698" s="230" t="str">
        <f t="shared" si="30"/>
        <v>否</v>
      </c>
      <c r="H698" s="122" t="str">
        <f t="shared" si="31"/>
        <v>项</v>
      </c>
    </row>
    <row r="699" spans="1:8" ht="36" hidden="1" customHeight="1">
      <c r="A699" s="366">
        <v>2100406</v>
      </c>
      <c r="B699" s="368" t="s">
        <v>1329</v>
      </c>
      <c r="C699" s="258" t="s">
        <v>1330</v>
      </c>
      <c r="D699" s="256">
        <v>0</v>
      </c>
      <c r="E699" s="256">
        <v>0</v>
      </c>
      <c r="F699" s="63" t="str">
        <f t="shared" si="32"/>
        <v/>
      </c>
      <c r="G699" s="230" t="str">
        <f t="shared" si="30"/>
        <v>否</v>
      </c>
      <c r="H699" s="122" t="str">
        <f t="shared" si="31"/>
        <v>项</v>
      </c>
    </row>
    <row r="700" spans="1:8" ht="36" hidden="1" customHeight="1">
      <c r="A700" s="366">
        <v>2100407</v>
      </c>
      <c r="B700" s="368" t="s">
        <v>1331</v>
      </c>
      <c r="C700" s="258" t="s">
        <v>1332</v>
      </c>
      <c r="D700" s="256">
        <v>0</v>
      </c>
      <c r="E700" s="256">
        <v>0</v>
      </c>
      <c r="F700" s="63" t="str">
        <f t="shared" si="32"/>
        <v/>
      </c>
      <c r="G700" s="230" t="str">
        <f t="shared" si="30"/>
        <v>否</v>
      </c>
      <c r="H700" s="122" t="str">
        <f t="shared" si="31"/>
        <v>项</v>
      </c>
    </row>
    <row r="701" spans="1:8" ht="36" customHeight="1">
      <c r="A701" s="366">
        <v>2100408</v>
      </c>
      <c r="B701" s="368" t="s">
        <v>1333</v>
      </c>
      <c r="C701" s="258" t="s">
        <v>1334</v>
      </c>
      <c r="D701" s="256">
        <v>5260</v>
      </c>
      <c r="E701" s="256">
        <v>3700</v>
      </c>
      <c r="F701" s="63">
        <f t="shared" si="32"/>
        <v>-0.29699999999999999</v>
      </c>
      <c r="G701" s="230" t="str">
        <f t="shared" si="30"/>
        <v>是</v>
      </c>
      <c r="H701" s="122" t="str">
        <f t="shared" si="31"/>
        <v>项</v>
      </c>
    </row>
    <row r="702" spans="1:8" ht="36" customHeight="1">
      <c r="A702" s="366">
        <v>2100409</v>
      </c>
      <c r="B702" s="368" t="s">
        <v>1335</v>
      </c>
      <c r="C702" s="258" t="s">
        <v>1336</v>
      </c>
      <c r="D702" s="256">
        <v>5680</v>
      </c>
      <c r="E702" s="256">
        <v>350</v>
      </c>
      <c r="F702" s="63">
        <f t="shared" si="32"/>
        <v>-0.93799999999999994</v>
      </c>
      <c r="G702" s="230" t="str">
        <f t="shared" si="30"/>
        <v>是</v>
      </c>
      <c r="H702" s="122" t="str">
        <f t="shared" si="31"/>
        <v>项</v>
      </c>
    </row>
    <row r="703" spans="1:8" ht="36" customHeight="1">
      <c r="A703" s="366">
        <v>2100410</v>
      </c>
      <c r="B703" s="368" t="s">
        <v>1337</v>
      </c>
      <c r="C703" s="258" t="s">
        <v>1338</v>
      </c>
      <c r="D703" s="256">
        <v>2457</v>
      </c>
      <c r="E703" s="256">
        <v>700</v>
      </c>
      <c r="F703" s="63">
        <f t="shared" si="32"/>
        <v>-0.71499999999999997</v>
      </c>
      <c r="G703" s="230" t="str">
        <f t="shared" si="30"/>
        <v>是</v>
      </c>
      <c r="H703" s="122" t="str">
        <f t="shared" si="31"/>
        <v>项</v>
      </c>
    </row>
    <row r="704" spans="1:8" ht="36" customHeight="1">
      <c r="A704" s="366">
        <v>2100499</v>
      </c>
      <c r="B704" s="368" t="s">
        <v>1339</v>
      </c>
      <c r="C704" s="258" t="s">
        <v>1340</v>
      </c>
      <c r="D704" s="256">
        <v>1050</v>
      </c>
      <c r="E704" s="256">
        <v>570</v>
      </c>
      <c r="F704" s="63">
        <f t="shared" si="32"/>
        <v>-0.45700000000000002</v>
      </c>
      <c r="G704" s="230" t="str">
        <f t="shared" si="30"/>
        <v>是</v>
      </c>
      <c r="H704" s="122" t="str">
        <f t="shared" si="31"/>
        <v>项</v>
      </c>
    </row>
    <row r="705" spans="1:8" ht="36" customHeight="1">
      <c r="A705" s="366">
        <v>21006</v>
      </c>
      <c r="B705" s="367" t="s">
        <v>1341</v>
      </c>
      <c r="C705" s="254" t="s">
        <v>1342</v>
      </c>
      <c r="D705" s="256">
        <v>60</v>
      </c>
      <c r="E705" s="256">
        <v>41</v>
      </c>
      <c r="F705" s="63">
        <f t="shared" si="32"/>
        <v>-0.317</v>
      </c>
      <c r="G705" s="230" t="str">
        <f t="shared" si="30"/>
        <v>是</v>
      </c>
      <c r="H705" s="122" t="str">
        <f t="shared" si="31"/>
        <v>款</v>
      </c>
    </row>
    <row r="706" spans="1:8" ht="36" customHeight="1">
      <c r="A706" s="366">
        <v>2100601</v>
      </c>
      <c r="B706" s="368" t="s">
        <v>1343</v>
      </c>
      <c r="C706" s="258" t="s">
        <v>1344</v>
      </c>
      <c r="D706" s="256">
        <v>60</v>
      </c>
      <c r="E706" s="256">
        <v>30</v>
      </c>
      <c r="F706" s="63">
        <f t="shared" si="32"/>
        <v>-0.5</v>
      </c>
      <c r="G706" s="230" t="str">
        <f t="shared" si="30"/>
        <v>是</v>
      </c>
      <c r="H706" s="122" t="str">
        <f t="shared" si="31"/>
        <v>项</v>
      </c>
    </row>
    <row r="707" spans="1:8" ht="36" customHeight="1">
      <c r="A707" s="366">
        <v>2100699</v>
      </c>
      <c r="B707" s="368" t="s">
        <v>1345</v>
      </c>
      <c r="C707" s="258" t="s">
        <v>1346</v>
      </c>
      <c r="D707" s="256">
        <v>0</v>
      </c>
      <c r="E707" s="256">
        <v>11</v>
      </c>
      <c r="F707" s="63" t="str">
        <f t="shared" si="32"/>
        <v/>
      </c>
      <c r="G707" s="230" t="str">
        <f t="shared" si="30"/>
        <v>是</v>
      </c>
      <c r="H707" s="122" t="str">
        <f t="shared" si="31"/>
        <v>项</v>
      </c>
    </row>
    <row r="708" spans="1:8" ht="36" customHeight="1">
      <c r="A708" s="366">
        <v>21007</v>
      </c>
      <c r="B708" s="367" t="s">
        <v>1347</v>
      </c>
      <c r="C708" s="254" t="s">
        <v>1348</v>
      </c>
      <c r="D708" s="256">
        <v>1929</v>
      </c>
      <c r="E708" s="256">
        <v>1241</v>
      </c>
      <c r="F708" s="63">
        <f t="shared" si="32"/>
        <v>-0.35699999999999998</v>
      </c>
      <c r="G708" s="230" t="str">
        <f t="shared" ref="G708:G771" si="33">IF(LEN(B708)=3,"是",IF(C708&lt;&gt;"",IF(SUM(D708:E708)&lt;&gt;0,"是","否"),"是"))</f>
        <v>是</v>
      </c>
      <c r="H708" s="122" t="str">
        <f t="shared" ref="H708:H771" si="34">IF(LEN(B708)=3,"类",IF(LEN(B708)=5,"款","项"))</f>
        <v>款</v>
      </c>
    </row>
    <row r="709" spans="1:8" ht="36" customHeight="1">
      <c r="A709" s="366">
        <v>2100716</v>
      </c>
      <c r="B709" s="368" t="s">
        <v>1349</v>
      </c>
      <c r="C709" s="258" t="s">
        <v>1350</v>
      </c>
      <c r="D709" s="256">
        <v>40</v>
      </c>
      <c r="E709" s="256">
        <v>0</v>
      </c>
      <c r="F709" s="63">
        <f t="shared" ref="F709:F772" si="35">IF(D709&gt;0,E709/D709-1,IF(D709&lt;0,-(E709/D709-1),""))</f>
        <v>-1</v>
      </c>
      <c r="G709" s="230" t="str">
        <f t="shared" si="33"/>
        <v>是</v>
      </c>
      <c r="H709" s="122" t="str">
        <f t="shared" si="34"/>
        <v>项</v>
      </c>
    </row>
    <row r="710" spans="1:8" ht="36" customHeight="1">
      <c r="A710" s="366">
        <v>2100717</v>
      </c>
      <c r="B710" s="368" t="s">
        <v>1351</v>
      </c>
      <c r="C710" s="258" t="s">
        <v>1352</v>
      </c>
      <c r="D710" s="256">
        <v>78</v>
      </c>
      <c r="E710" s="256">
        <v>0</v>
      </c>
      <c r="F710" s="63">
        <f t="shared" si="35"/>
        <v>-1</v>
      </c>
      <c r="G710" s="230" t="str">
        <f t="shared" si="33"/>
        <v>是</v>
      </c>
      <c r="H710" s="122" t="str">
        <f t="shared" si="34"/>
        <v>项</v>
      </c>
    </row>
    <row r="711" spans="1:8" ht="36" customHeight="1">
      <c r="A711" s="366">
        <v>2100799</v>
      </c>
      <c r="B711" s="368" t="s">
        <v>1353</v>
      </c>
      <c r="C711" s="258" t="s">
        <v>1354</v>
      </c>
      <c r="D711" s="256">
        <v>1811</v>
      </c>
      <c r="E711" s="256">
        <v>1241</v>
      </c>
      <c r="F711" s="63">
        <f t="shared" si="35"/>
        <v>-0.315</v>
      </c>
      <c r="G711" s="230" t="str">
        <f t="shared" si="33"/>
        <v>是</v>
      </c>
      <c r="H711" s="122" t="str">
        <f t="shared" si="34"/>
        <v>项</v>
      </c>
    </row>
    <row r="712" spans="1:8" ht="36" customHeight="1">
      <c r="A712" s="366">
        <v>21011</v>
      </c>
      <c r="B712" s="367" t="s">
        <v>1355</v>
      </c>
      <c r="C712" s="254" t="s">
        <v>1356</v>
      </c>
      <c r="D712" s="256">
        <v>3</v>
      </c>
      <c r="E712" s="256">
        <v>305</v>
      </c>
      <c r="F712" s="63">
        <f t="shared" si="35"/>
        <v>100.667</v>
      </c>
      <c r="G712" s="230" t="str">
        <f t="shared" si="33"/>
        <v>是</v>
      </c>
      <c r="H712" s="122" t="str">
        <f t="shared" si="34"/>
        <v>款</v>
      </c>
    </row>
    <row r="713" spans="1:8" ht="36" hidden="1" customHeight="1">
      <c r="A713" s="366">
        <v>2101101</v>
      </c>
      <c r="B713" s="368" t="s">
        <v>1357</v>
      </c>
      <c r="C713" s="258" t="s">
        <v>1358</v>
      </c>
      <c r="D713" s="256">
        <v>0</v>
      </c>
      <c r="E713" s="256">
        <v>0</v>
      </c>
      <c r="F713" s="63" t="str">
        <f t="shared" si="35"/>
        <v/>
      </c>
      <c r="G713" s="230" t="str">
        <f t="shared" si="33"/>
        <v>否</v>
      </c>
      <c r="H713" s="122" t="str">
        <f t="shared" si="34"/>
        <v>项</v>
      </c>
    </row>
    <row r="714" spans="1:8" ht="36" hidden="1" customHeight="1">
      <c r="A714" s="366">
        <v>2101102</v>
      </c>
      <c r="B714" s="368" t="s">
        <v>1359</v>
      </c>
      <c r="C714" s="258" t="s">
        <v>1360</v>
      </c>
      <c r="D714" s="256">
        <v>0</v>
      </c>
      <c r="E714" s="256">
        <v>0</v>
      </c>
      <c r="F714" s="63" t="str">
        <f t="shared" si="35"/>
        <v/>
      </c>
      <c r="G714" s="230" t="str">
        <f t="shared" si="33"/>
        <v>否</v>
      </c>
      <c r="H714" s="122" t="str">
        <f t="shared" si="34"/>
        <v>项</v>
      </c>
    </row>
    <row r="715" spans="1:8" ht="36" hidden="1" customHeight="1">
      <c r="A715" s="366">
        <v>2101103</v>
      </c>
      <c r="B715" s="368" t="s">
        <v>1361</v>
      </c>
      <c r="C715" s="258" t="s">
        <v>1362</v>
      </c>
      <c r="D715" s="256">
        <v>0</v>
      </c>
      <c r="E715" s="256">
        <v>0</v>
      </c>
      <c r="F715" s="63" t="str">
        <f t="shared" si="35"/>
        <v/>
      </c>
      <c r="G715" s="230" t="str">
        <f t="shared" si="33"/>
        <v>否</v>
      </c>
      <c r="H715" s="122" t="str">
        <f t="shared" si="34"/>
        <v>项</v>
      </c>
    </row>
    <row r="716" spans="1:8" ht="36" customHeight="1">
      <c r="A716" s="366">
        <v>2101199</v>
      </c>
      <c r="B716" s="368" t="s">
        <v>1363</v>
      </c>
      <c r="C716" s="258" t="s">
        <v>1364</v>
      </c>
      <c r="D716" s="256">
        <v>3</v>
      </c>
      <c r="E716" s="256">
        <v>305</v>
      </c>
      <c r="F716" s="63">
        <f t="shared" si="35"/>
        <v>100.667</v>
      </c>
      <c r="G716" s="230" t="str">
        <f t="shared" si="33"/>
        <v>是</v>
      </c>
      <c r="H716" s="122" t="str">
        <f t="shared" si="34"/>
        <v>项</v>
      </c>
    </row>
    <row r="717" spans="1:8" ht="36" customHeight="1">
      <c r="A717" s="366">
        <v>21012</v>
      </c>
      <c r="B717" s="367" t="s">
        <v>1365</v>
      </c>
      <c r="C717" s="254" t="s">
        <v>1366</v>
      </c>
      <c r="D717" s="256">
        <v>26700</v>
      </c>
      <c r="E717" s="256">
        <v>28900</v>
      </c>
      <c r="F717" s="63">
        <f t="shared" si="35"/>
        <v>8.2000000000000003E-2</v>
      </c>
      <c r="G717" s="230" t="str">
        <f t="shared" si="33"/>
        <v>是</v>
      </c>
      <c r="H717" s="122" t="str">
        <f t="shared" si="34"/>
        <v>款</v>
      </c>
    </row>
    <row r="718" spans="1:8" ht="36" customHeight="1">
      <c r="A718" s="366">
        <v>2101201</v>
      </c>
      <c r="B718" s="368" t="s">
        <v>1367</v>
      </c>
      <c r="C718" s="258" t="s">
        <v>1368</v>
      </c>
      <c r="D718" s="256">
        <v>0</v>
      </c>
      <c r="E718" s="256">
        <v>1400</v>
      </c>
      <c r="F718" s="63" t="str">
        <f t="shared" si="35"/>
        <v/>
      </c>
      <c r="G718" s="230" t="str">
        <f t="shared" si="33"/>
        <v>是</v>
      </c>
      <c r="H718" s="122" t="str">
        <f t="shared" si="34"/>
        <v>项</v>
      </c>
    </row>
    <row r="719" spans="1:8" ht="36" customHeight="1">
      <c r="A719" s="366">
        <v>2101202</v>
      </c>
      <c r="B719" s="368" t="s">
        <v>1369</v>
      </c>
      <c r="C719" s="258" t="s">
        <v>1370</v>
      </c>
      <c r="D719" s="256">
        <v>26700</v>
      </c>
      <c r="E719" s="256">
        <v>27500</v>
      </c>
      <c r="F719" s="63">
        <f t="shared" si="35"/>
        <v>0.03</v>
      </c>
      <c r="G719" s="230" t="str">
        <f t="shared" si="33"/>
        <v>是</v>
      </c>
      <c r="H719" s="122" t="str">
        <f t="shared" si="34"/>
        <v>项</v>
      </c>
    </row>
    <row r="720" spans="1:8" ht="36" hidden="1" customHeight="1">
      <c r="A720" s="366">
        <v>2101299</v>
      </c>
      <c r="B720" s="368" t="s">
        <v>1371</v>
      </c>
      <c r="C720" s="258" t="s">
        <v>1372</v>
      </c>
      <c r="D720" s="256">
        <v>0</v>
      </c>
      <c r="E720" s="256">
        <v>0</v>
      </c>
      <c r="F720" s="63" t="str">
        <f t="shared" si="35"/>
        <v/>
      </c>
      <c r="G720" s="230" t="str">
        <f t="shared" si="33"/>
        <v>否</v>
      </c>
      <c r="H720" s="122" t="str">
        <f t="shared" si="34"/>
        <v>项</v>
      </c>
    </row>
    <row r="721" spans="1:8" ht="36" customHeight="1">
      <c r="A721" s="366">
        <v>21013</v>
      </c>
      <c r="B721" s="367" t="s">
        <v>1373</v>
      </c>
      <c r="C721" s="254" t="s">
        <v>1374</v>
      </c>
      <c r="D721" s="256">
        <v>764</v>
      </c>
      <c r="E721" s="256">
        <v>1110</v>
      </c>
      <c r="F721" s="63">
        <f t="shared" si="35"/>
        <v>0.45300000000000001</v>
      </c>
      <c r="G721" s="230" t="str">
        <f t="shared" si="33"/>
        <v>是</v>
      </c>
      <c r="H721" s="122" t="str">
        <f t="shared" si="34"/>
        <v>款</v>
      </c>
    </row>
    <row r="722" spans="1:8" ht="36" customHeight="1">
      <c r="A722" s="366">
        <v>2101301</v>
      </c>
      <c r="B722" s="368" t="s">
        <v>1375</v>
      </c>
      <c r="C722" s="258" t="s">
        <v>1376</v>
      </c>
      <c r="D722" s="256">
        <v>750</v>
      </c>
      <c r="E722" s="256">
        <v>1091</v>
      </c>
      <c r="F722" s="63">
        <f t="shared" si="35"/>
        <v>0.45500000000000002</v>
      </c>
      <c r="G722" s="230" t="str">
        <f t="shared" si="33"/>
        <v>是</v>
      </c>
      <c r="H722" s="122" t="str">
        <f t="shared" si="34"/>
        <v>项</v>
      </c>
    </row>
    <row r="723" spans="1:8" ht="36" customHeight="1">
      <c r="A723" s="366">
        <v>2101302</v>
      </c>
      <c r="B723" s="368" t="s">
        <v>1377</v>
      </c>
      <c r="C723" s="258" t="s">
        <v>1378</v>
      </c>
      <c r="D723" s="256">
        <v>12</v>
      </c>
      <c r="E723" s="256">
        <v>18</v>
      </c>
      <c r="F723" s="63">
        <f t="shared" si="35"/>
        <v>0.5</v>
      </c>
      <c r="G723" s="230" t="str">
        <f t="shared" si="33"/>
        <v>是</v>
      </c>
      <c r="H723" s="122" t="str">
        <f t="shared" si="34"/>
        <v>项</v>
      </c>
    </row>
    <row r="724" spans="1:8" ht="36" customHeight="1">
      <c r="A724" s="366">
        <v>2101399</v>
      </c>
      <c r="B724" s="368" t="s">
        <v>1379</v>
      </c>
      <c r="C724" s="258" t="s">
        <v>1380</v>
      </c>
      <c r="D724" s="256">
        <v>2</v>
      </c>
      <c r="E724" s="256">
        <v>1</v>
      </c>
      <c r="F724" s="63">
        <f t="shared" si="35"/>
        <v>-0.5</v>
      </c>
      <c r="G724" s="230" t="str">
        <f t="shared" si="33"/>
        <v>是</v>
      </c>
      <c r="H724" s="122" t="str">
        <f t="shared" si="34"/>
        <v>项</v>
      </c>
    </row>
    <row r="725" spans="1:8" ht="36" customHeight="1">
      <c r="A725" s="366">
        <v>21014</v>
      </c>
      <c r="B725" s="367" t="s">
        <v>1381</v>
      </c>
      <c r="C725" s="254" t="s">
        <v>1382</v>
      </c>
      <c r="D725" s="256">
        <v>240</v>
      </c>
      <c r="E725" s="256">
        <v>220</v>
      </c>
      <c r="F725" s="63">
        <f t="shared" si="35"/>
        <v>-8.3000000000000004E-2</v>
      </c>
      <c r="G725" s="230" t="str">
        <f t="shared" si="33"/>
        <v>是</v>
      </c>
      <c r="H725" s="122" t="str">
        <f t="shared" si="34"/>
        <v>款</v>
      </c>
    </row>
    <row r="726" spans="1:8" ht="36" customHeight="1">
      <c r="A726" s="366">
        <v>2101401</v>
      </c>
      <c r="B726" s="368" t="s">
        <v>1383</v>
      </c>
      <c r="C726" s="258" t="s">
        <v>1384</v>
      </c>
      <c r="D726" s="256">
        <v>240</v>
      </c>
      <c r="E726" s="256">
        <v>220</v>
      </c>
      <c r="F726" s="63">
        <f t="shared" si="35"/>
        <v>-8.3000000000000004E-2</v>
      </c>
      <c r="G726" s="230" t="str">
        <f t="shared" si="33"/>
        <v>是</v>
      </c>
      <c r="H726" s="122" t="str">
        <f t="shared" si="34"/>
        <v>项</v>
      </c>
    </row>
    <row r="727" spans="1:8" ht="36" hidden="1" customHeight="1">
      <c r="A727" s="366">
        <v>2101499</v>
      </c>
      <c r="B727" s="368" t="s">
        <v>1385</v>
      </c>
      <c r="C727" s="258" t="s">
        <v>1386</v>
      </c>
      <c r="D727" s="256">
        <v>0</v>
      </c>
      <c r="E727" s="256">
        <v>0</v>
      </c>
      <c r="F727" s="63" t="str">
        <f t="shared" si="35"/>
        <v/>
      </c>
      <c r="G727" s="230" t="str">
        <f t="shared" si="33"/>
        <v>否</v>
      </c>
      <c r="H727" s="122" t="str">
        <f t="shared" si="34"/>
        <v>项</v>
      </c>
    </row>
    <row r="728" spans="1:8" ht="36" customHeight="1">
      <c r="A728" s="366">
        <v>21015</v>
      </c>
      <c r="B728" s="367" t="s">
        <v>1387</v>
      </c>
      <c r="C728" s="254" t="s">
        <v>1388</v>
      </c>
      <c r="D728" s="256">
        <v>1292</v>
      </c>
      <c r="E728" s="256">
        <v>1310</v>
      </c>
      <c r="F728" s="63">
        <f t="shared" si="35"/>
        <v>1.4E-2</v>
      </c>
      <c r="G728" s="230" t="str">
        <f t="shared" si="33"/>
        <v>是</v>
      </c>
      <c r="H728" s="122" t="str">
        <f t="shared" si="34"/>
        <v>款</v>
      </c>
    </row>
    <row r="729" spans="1:8" ht="36" customHeight="1">
      <c r="A729" s="366">
        <v>2101501</v>
      </c>
      <c r="B729" s="368" t="s">
        <v>1389</v>
      </c>
      <c r="C729" s="258" t="s">
        <v>172</v>
      </c>
      <c r="D729" s="256">
        <v>1235</v>
      </c>
      <c r="E729" s="256">
        <v>1275</v>
      </c>
      <c r="F729" s="63">
        <f t="shared" si="35"/>
        <v>3.2000000000000001E-2</v>
      </c>
      <c r="G729" s="230" t="str">
        <f t="shared" si="33"/>
        <v>是</v>
      </c>
      <c r="H729" s="122" t="str">
        <f t="shared" si="34"/>
        <v>项</v>
      </c>
    </row>
    <row r="730" spans="1:8" ht="36" customHeight="1">
      <c r="A730" s="366">
        <v>2101502</v>
      </c>
      <c r="B730" s="368" t="s">
        <v>1390</v>
      </c>
      <c r="C730" s="258" t="s">
        <v>174</v>
      </c>
      <c r="D730" s="256">
        <v>7</v>
      </c>
      <c r="E730" s="256">
        <v>5</v>
      </c>
      <c r="F730" s="63">
        <f t="shared" si="35"/>
        <v>-0.28599999999999998</v>
      </c>
      <c r="G730" s="230" t="str">
        <f t="shared" si="33"/>
        <v>是</v>
      </c>
      <c r="H730" s="122" t="str">
        <f t="shared" si="34"/>
        <v>项</v>
      </c>
    </row>
    <row r="731" spans="1:8" ht="36" hidden="1" customHeight="1">
      <c r="A731" s="366">
        <v>2101503</v>
      </c>
      <c r="B731" s="368" t="s">
        <v>1391</v>
      </c>
      <c r="C731" s="258" t="s">
        <v>176</v>
      </c>
      <c r="D731" s="256">
        <v>0</v>
      </c>
      <c r="E731" s="256">
        <v>0</v>
      </c>
      <c r="F731" s="63" t="str">
        <f t="shared" si="35"/>
        <v/>
      </c>
      <c r="G731" s="230" t="str">
        <f t="shared" si="33"/>
        <v>否</v>
      </c>
      <c r="H731" s="122" t="str">
        <f t="shared" si="34"/>
        <v>项</v>
      </c>
    </row>
    <row r="732" spans="1:8" ht="36" hidden="1" customHeight="1">
      <c r="A732" s="366">
        <v>2101504</v>
      </c>
      <c r="B732" s="368" t="s">
        <v>1392</v>
      </c>
      <c r="C732" s="258" t="s">
        <v>273</v>
      </c>
      <c r="D732" s="256">
        <v>0</v>
      </c>
      <c r="E732" s="256">
        <v>0</v>
      </c>
      <c r="F732" s="63" t="str">
        <f t="shared" si="35"/>
        <v/>
      </c>
      <c r="G732" s="230" t="str">
        <f t="shared" si="33"/>
        <v>否</v>
      </c>
      <c r="H732" s="122" t="str">
        <f t="shared" si="34"/>
        <v>项</v>
      </c>
    </row>
    <row r="733" spans="1:8" ht="36" hidden="1" customHeight="1">
      <c r="A733" s="366">
        <v>2101505</v>
      </c>
      <c r="B733" s="368" t="s">
        <v>1393</v>
      </c>
      <c r="C733" s="258" t="s">
        <v>1394</v>
      </c>
      <c r="D733" s="256">
        <v>0</v>
      </c>
      <c r="E733" s="256">
        <v>0</v>
      </c>
      <c r="F733" s="63" t="str">
        <f t="shared" si="35"/>
        <v/>
      </c>
      <c r="G733" s="230" t="str">
        <f t="shared" si="33"/>
        <v>否</v>
      </c>
      <c r="H733" s="122" t="str">
        <f t="shared" si="34"/>
        <v>项</v>
      </c>
    </row>
    <row r="734" spans="1:8" ht="36" customHeight="1">
      <c r="A734" s="366">
        <v>2101506</v>
      </c>
      <c r="B734" s="368" t="s">
        <v>1395</v>
      </c>
      <c r="C734" s="258" t="s">
        <v>1396</v>
      </c>
      <c r="D734" s="256">
        <v>40</v>
      </c>
      <c r="E734" s="256">
        <v>10</v>
      </c>
      <c r="F734" s="63">
        <f t="shared" si="35"/>
        <v>-0.75</v>
      </c>
      <c r="G734" s="230" t="str">
        <f t="shared" si="33"/>
        <v>是</v>
      </c>
      <c r="H734" s="122" t="str">
        <f t="shared" si="34"/>
        <v>项</v>
      </c>
    </row>
    <row r="735" spans="1:8" ht="36" hidden="1" customHeight="1">
      <c r="A735" s="366">
        <v>2101550</v>
      </c>
      <c r="B735" s="368" t="s">
        <v>1397</v>
      </c>
      <c r="C735" s="258" t="s">
        <v>190</v>
      </c>
      <c r="D735" s="256">
        <v>0</v>
      </c>
      <c r="E735" s="256">
        <v>0</v>
      </c>
      <c r="F735" s="63" t="str">
        <f t="shared" si="35"/>
        <v/>
      </c>
      <c r="G735" s="230" t="str">
        <f t="shared" si="33"/>
        <v>否</v>
      </c>
      <c r="H735" s="122" t="str">
        <f t="shared" si="34"/>
        <v>项</v>
      </c>
    </row>
    <row r="736" spans="1:8" ht="36" customHeight="1">
      <c r="A736" s="366">
        <v>2101599</v>
      </c>
      <c r="B736" s="368" t="s">
        <v>1398</v>
      </c>
      <c r="C736" s="258" t="s">
        <v>1399</v>
      </c>
      <c r="D736" s="256">
        <v>10</v>
      </c>
      <c r="E736" s="256">
        <v>20</v>
      </c>
      <c r="F736" s="63">
        <f t="shared" si="35"/>
        <v>1</v>
      </c>
      <c r="G736" s="230" t="str">
        <f t="shared" si="33"/>
        <v>是</v>
      </c>
      <c r="H736" s="122" t="str">
        <f t="shared" si="34"/>
        <v>项</v>
      </c>
    </row>
    <row r="737" spans="1:8" ht="36" customHeight="1">
      <c r="A737" s="366">
        <v>21016</v>
      </c>
      <c r="B737" s="367" t="s">
        <v>1400</v>
      </c>
      <c r="C737" s="254" t="s">
        <v>1401</v>
      </c>
      <c r="D737" s="256">
        <v>1150</v>
      </c>
      <c r="E737" s="256">
        <v>970</v>
      </c>
      <c r="F737" s="63">
        <f t="shared" si="35"/>
        <v>-0.157</v>
      </c>
      <c r="G737" s="230" t="str">
        <f t="shared" si="33"/>
        <v>是</v>
      </c>
      <c r="H737" s="122" t="str">
        <f t="shared" si="34"/>
        <v>款</v>
      </c>
    </row>
    <row r="738" spans="1:8" ht="36" customHeight="1">
      <c r="A738" s="366">
        <v>2101601</v>
      </c>
      <c r="B738" s="368" t="s">
        <v>1402</v>
      </c>
      <c r="C738" s="258" t="s">
        <v>1403</v>
      </c>
      <c r="D738" s="256">
        <v>1150</v>
      </c>
      <c r="E738" s="256">
        <v>970</v>
      </c>
      <c r="F738" s="63">
        <f t="shared" si="35"/>
        <v>-0.157</v>
      </c>
      <c r="G738" s="230" t="str">
        <f t="shared" si="33"/>
        <v>是</v>
      </c>
      <c r="H738" s="122" t="str">
        <f t="shared" si="34"/>
        <v>项</v>
      </c>
    </row>
    <row r="739" spans="1:8" ht="36" customHeight="1">
      <c r="A739" s="366">
        <v>21099</v>
      </c>
      <c r="B739" s="367" t="s">
        <v>1404</v>
      </c>
      <c r="C739" s="254" t="s">
        <v>1405</v>
      </c>
      <c r="D739" s="256">
        <v>463</v>
      </c>
      <c r="E739" s="256">
        <v>315</v>
      </c>
      <c r="F739" s="63">
        <f t="shared" si="35"/>
        <v>-0.32</v>
      </c>
      <c r="G739" s="230" t="str">
        <f t="shared" si="33"/>
        <v>是</v>
      </c>
      <c r="H739" s="122" t="str">
        <f t="shared" si="34"/>
        <v>款</v>
      </c>
    </row>
    <row r="740" spans="1:8" ht="36" customHeight="1">
      <c r="A740" s="370">
        <v>2109999</v>
      </c>
      <c r="B740" s="368">
        <v>2109999</v>
      </c>
      <c r="C740" s="258" t="s">
        <v>1406</v>
      </c>
      <c r="D740" s="256">
        <v>463</v>
      </c>
      <c r="E740" s="256">
        <v>315</v>
      </c>
      <c r="F740" s="63">
        <f t="shared" si="35"/>
        <v>-0.32</v>
      </c>
      <c r="G740" s="230" t="str">
        <f t="shared" si="33"/>
        <v>是</v>
      </c>
      <c r="H740" s="122" t="str">
        <f t="shared" si="34"/>
        <v>项</v>
      </c>
    </row>
    <row r="741" spans="1:8" ht="36" hidden="1" customHeight="1">
      <c r="A741" s="370" t="s">
        <v>1407</v>
      </c>
      <c r="B741" s="372" t="s">
        <v>1407</v>
      </c>
      <c r="C741" s="373" t="s">
        <v>552</v>
      </c>
      <c r="D741" s="256"/>
      <c r="E741" s="256"/>
      <c r="F741" s="63" t="str">
        <f t="shared" si="35"/>
        <v/>
      </c>
      <c r="G741" s="230" t="str">
        <f t="shared" si="33"/>
        <v>否</v>
      </c>
      <c r="H741" s="122" t="str">
        <f t="shared" si="34"/>
        <v>项</v>
      </c>
    </row>
    <row r="742" spans="1:8" ht="36" hidden="1" customHeight="1">
      <c r="A742" s="370" t="s">
        <v>1408</v>
      </c>
      <c r="B742" s="372" t="s">
        <v>1408</v>
      </c>
      <c r="C742" s="373" t="s">
        <v>738</v>
      </c>
      <c r="D742" s="256"/>
      <c r="E742" s="256"/>
      <c r="F742" s="63" t="str">
        <f t="shared" si="35"/>
        <v/>
      </c>
      <c r="G742" s="230" t="str">
        <f t="shared" si="33"/>
        <v>否</v>
      </c>
      <c r="H742" s="122" t="str">
        <f t="shared" si="34"/>
        <v>项</v>
      </c>
    </row>
    <row r="743" spans="1:8" ht="36" customHeight="1">
      <c r="A743" s="366">
        <v>211</v>
      </c>
      <c r="B743" s="367" t="s">
        <v>122</v>
      </c>
      <c r="C743" s="254" t="s">
        <v>123</v>
      </c>
      <c r="D743" s="256">
        <v>58607</v>
      </c>
      <c r="E743" s="256">
        <v>21153</v>
      </c>
      <c r="F743" s="63">
        <f t="shared" si="35"/>
        <v>-0.63900000000000001</v>
      </c>
      <c r="G743" s="230" t="str">
        <f t="shared" si="33"/>
        <v>是</v>
      </c>
      <c r="H743" s="122" t="str">
        <f t="shared" si="34"/>
        <v>类</v>
      </c>
    </row>
    <row r="744" spans="1:8" ht="36" customHeight="1">
      <c r="A744" s="366">
        <v>21101</v>
      </c>
      <c r="B744" s="367" t="s">
        <v>1409</v>
      </c>
      <c r="C744" s="254" t="s">
        <v>1410</v>
      </c>
      <c r="D744" s="256">
        <v>250</v>
      </c>
      <c r="E744" s="256">
        <v>336</v>
      </c>
      <c r="F744" s="63">
        <f t="shared" si="35"/>
        <v>0.34399999999999997</v>
      </c>
      <c r="G744" s="230" t="str">
        <f t="shared" si="33"/>
        <v>是</v>
      </c>
      <c r="H744" s="122" t="str">
        <f t="shared" si="34"/>
        <v>款</v>
      </c>
    </row>
    <row r="745" spans="1:8" ht="36" customHeight="1">
      <c r="A745" s="366">
        <v>2110101</v>
      </c>
      <c r="B745" s="368" t="s">
        <v>1411</v>
      </c>
      <c r="C745" s="258" t="s">
        <v>172</v>
      </c>
      <c r="D745" s="256">
        <v>50</v>
      </c>
      <c r="E745" s="256">
        <v>256</v>
      </c>
      <c r="F745" s="63">
        <f t="shared" si="35"/>
        <v>4.12</v>
      </c>
      <c r="G745" s="230" t="str">
        <f t="shared" si="33"/>
        <v>是</v>
      </c>
      <c r="H745" s="122" t="str">
        <f t="shared" si="34"/>
        <v>项</v>
      </c>
    </row>
    <row r="746" spans="1:8" ht="36" hidden="1" customHeight="1">
      <c r="A746" s="366">
        <v>2110102</v>
      </c>
      <c r="B746" s="368" t="s">
        <v>1412</v>
      </c>
      <c r="C746" s="258" t="s">
        <v>174</v>
      </c>
      <c r="D746" s="256">
        <v>0</v>
      </c>
      <c r="E746" s="256">
        <v>0</v>
      </c>
      <c r="F746" s="63" t="str">
        <f t="shared" si="35"/>
        <v/>
      </c>
      <c r="G746" s="230" t="str">
        <f t="shared" si="33"/>
        <v>否</v>
      </c>
      <c r="H746" s="122" t="str">
        <f t="shared" si="34"/>
        <v>项</v>
      </c>
    </row>
    <row r="747" spans="1:8" ht="36" hidden="1" customHeight="1">
      <c r="A747" s="366">
        <v>2110103</v>
      </c>
      <c r="B747" s="368" t="s">
        <v>1413</v>
      </c>
      <c r="C747" s="258" t="s">
        <v>176</v>
      </c>
      <c r="D747" s="256">
        <v>0</v>
      </c>
      <c r="E747" s="256">
        <v>0</v>
      </c>
      <c r="F747" s="63" t="str">
        <f t="shared" si="35"/>
        <v/>
      </c>
      <c r="G747" s="230" t="str">
        <f t="shared" si="33"/>
        <v>否</v>
      </c>
      <c r="H747" s="122" t="str">
        <f t="shared" si="34"/>
        <v>项</v>
      </c>
    </row>
    <row r="748" spans="1:8" ht="36" hidden="1" customHeight="1">
      <c r="A748" s="366">
        <v>2110104</v>
      </c>
      <c r="B748" s="368" t="s">
        <v>1414</v>
      </c>
      <c r="C748" s="258" t="s">
        <v>1415</v>
      </c>
      <c r="D748" s="256">
        <v>0</v>
      </c>
      <c r="E748" s="256">
        <v>0</v>
      </c>
      <c r="F748" s="63" t="str">
        <f t="shared" si="35"/>
        <v/>
      </c>
      <c r="G748" s="230" t="str">
        <f t="shared" si="33"/>
        <v>否</v>
      </c>
      <c r="H748" s="122" t="str">
        <f t="shared" si="34"/>
        <v>项</v>
      </c>
    </row>
    <row r="749" spans="1:8" ht="36" hidden="1" customHeight="1">
      <c r="A749" s="366">
        <v>2110105</v>
      </c>
      <c r="B749" s="368" t="s">
        <v>1416</v>
      </c>
      <c r="C749" s="258" t="s">
        <v>1417</v>
      </c>
      <c r="D749" s="256">
        <v>0</v>
      </c>
      <c r="E749" s="256">
        <v>0</v>
      </c>
      <c r="F749" s="63" t="str">
        <f t="shared" si="35"/>
        <v/>
      </c>
      <c r="G749" s="230" t="str">
        <f t="shared" si="33"/>
        <v>否</v>
      </c>
      <c r="H749" s="122" t="str">
        <f t="shared" si="34"/>
        <v>项</v>
      </c>
    </row>
    <row r="750" spans="1:8" ht="36" hidden="1" customHeight="1">
      <c r="A750" s="366">
        <v>2110106</v>
      </c>
      <c r="B750" s="368" t="s">
        <v>1418</v>
      </c>
      <c r="C750" s="258" t="s">
        <v>1419</v>
      </c>
      <c r="D750" s="256">
        <v>0</v>
      </c>
      <c r="E750" s="256">
        <v>0</v>
      </c>
      <c r="F750" s="63" t="str">
        <f t="shared" si="35"/>
        <v/>
      </c>
      <c r="G750" s="230" t="str">
        <f t="shared" si="33"/>
        <v>否</v>
      </c>
      <c r="H750" s="122" t="str">
        <f t="shared" si="34"/>
        <v>项</v>
      </c>
    </row>
    <row r="751" spans="1:8" ht="36" hidden="1" customHeight="1">
      <c r="A751" s="366">
        <v>2110107</v>
      </c>
      <c r="B751" s="368" t="s">
        <v>1420</v>
      </c>
      <c r="C751" s="258" t="s">
        <v>1421</v>
      </c>
      <c r="D751" s="256">
        <v>0</v>
      </c>
      <c r="E751" s="256">
        <v>0</v>
      </c>
      <c r="F751" s="63" t="str">
        <f t="shared" si="35"/>
        <v/>
      </c>
      <c r="G751" s="230" t="str">
        <f t="shared" si="33"/>
        <v>否</v>
      </c>
      <c r="H751" s="122" t="str">
        <f t="shared" si="34"/>
        <v>项</v>
      </c>
    </row>
    <row r="752" spans="1:8" ht="36" hidden="1" customHeight="1">
      <c r="A752" s="366">
        <v>2110108</v>
      </c>
      <c r="B752" s="368" t="s">
        <v>1422</v>
      </c>
      <c r="C752" s="258" t="s">
        <v>1423</v>
      </c>
      <c r="D752" s="256">
        <v>0</v>
      </c>
      <c r="E752" s="256">
        <v>0</v>
      </c>
      <c r="F752" s="63" t="str">
        <f t="shared" si="35"/>
        <v/>
      </c>
      <c r="G752" s="230" t="str">
        <f t="shared" si="33"/>
        <v>否</v>
      </c>
      <c r="H752" s="122" t="str">
        <f t="shared" si="34"/>
        <v>项</v>
      </c>
    </row>
    <row r="753" spans="1:8" ht="36" customHeight="1">
      <c r="A753" s="366">
        <v>2110199</v>
      </c>
      <c r="B753" s="368" t="s">
        <v>1424</v>
      </c>
      <c r="C753" s="258" t="s">
        <v>1425</v>
      </c>
      <c r="D753" s="256">
        <v>200</v>
      </c>
      <c r="E753" s="256">
        <v>80</v>
      </c>
      <c r="F753" s="63">
        <f t="shared" si="35"/>
        <v>-0.6</v>
      </c>
      <c r="G753" s="230" t="str">
        <f t="shared" si="33"/>
        <v>是</v>
      </c>
      <c r="H753" s="122" t="str">
        <f t="shared" si="34"/>
        <v>项</v>
      </c>
    </row>
    <row r="754" spans="1:8" ht="36" customHeight="1">
      <c r="A754" s="366">
        <v>21102</v>
      </c>
      <c r="B754" s="367" t="s">
        <v>1426</v>
      </c>
      <c r="C754" s="254" t="s">
        <v>1427</v>
      </c>
      <c r="D754" s="256">
        <v>100</v>
      </c>
      <c r="E754" s="256">
        <v>47</v>
      </c>
      <c r="F754" s="63">
        <f t="shared" si="35"/>
        <v>-0.53</v>
      </c>
      <c r="G754" s="230" t="str">
        <f t="shared" si="33"/>
        <v>是</v>
      </c>
      <c r="H754" s="122" t="str">
        <f t="shared" si="34"/>
        <v>款</v>
      </c>
    </row>
    <row r="755" spans="1:8" ht="36" hidden="1" customHeight="1">
      <c r="A755" s="366">
        <v>2110203</v>
      </c>
      <c r="B755" s="368" t="s">
        <v>1428</v>
      </c>
      <c r="C755" s="258" t="s">
        <v>1429</v>
      </c>
      <c r="D755" s="256">
        <v>0</v>
      </c>
      <c r="E755" s="256">
        <v>0</v>
      </c>
      <c r="F755" s="63" t="str">
        <f t="shared" si="35"/>
        <v/>
      </c>
      <c r="G755" s="230" t="str">
        <f t="shared" si="33"/>
        <v>否</v>
      </c>
      <c r="H755" s="122" t="str">
        <f t="shared" si="34"/>
        <v>项</v>
      </c>
    </row>
    <row r="756" spans="1:8" ht="36" hidden="1" customHeight="1">
      <c r="A756" s="366">
        <v>2110204</v>
      </c>
      <c r="B756" s="368" t="s">
        <v>1430</v>
      </c>
      <c r="C756" s="258" t="s">
        <v>1431</v>
      </c>
      <c r="D756" s="256">
        <v>0</v>
      </c>
      <c r="E756" s="256">
        <v>0</v>
      </c>
      <c r="F756" s="63" t="str">
        <f t="shared" si="35"/>
        <v/>
      </c>
      <c r="G756" s="230" t="str">
        <f t="shared" si="33"/>
        <v>否</v>
      </c>
      <c r="H756" s="122" t="str">
        <f t="shared" si="34"/>
        <v>项</v>
      </c>
    </row>
    <row r="757" spans="1:8" ht="36" customHeight="1">
      <c r="A757" s="366">
        <v>2110299</v>
      </c>
      <c r="B757" s="368" t="s">
        <v>1432</v>
      </c>
      <c r="C757" s="258" t="s">
        <v>1433</v>
      </c>
      <c r="D757" s="256">
        <v>100</v>
      </c>
      <c r="E757" s="256">
        <v>47</v>
      </c>
      <c r="F757" s="63">
        <f t="shared" si="35"/>
        <v>-0.53</v>
      </c>
      <c r="G757" s="230" t="str">
        <f t="shared" si="33"/>
        <v>是</v>
      </c>
      <c r="H757" s="122" t="str">
        <f t="shared" si="34"/>
        <v>项</v>
      </c>
    </row>
    <row r="758" spans="1:8" ht="36" customHeight="1">
      <c r="A758" s="366">
        <v>21103</v>
      </c>
      <c r="B758" s="367" t="s">
        <v>1434</v>
      </c>
      <c r="C758" s="254" t="s">
        <v>1435</v>
      </c>
      <c r="D758" s="256">
        <v>33500</v>
      </c>
      <c r="E758" s="256">
        <v>10800</v>
      </c>
      <c r="F758" s="63">
        <f t="shared" si="35"/>
        <v>-0.67800000000000005</v>
      </c>
      <c r="G758" s="230" t="str">
        <f t="shared" si="33"/>
        <v>是</v>
      </c>
      <c r="H758" s="122" t="str">
        <f t="shared" si="34"/>
        <v>款</v>
      </c>
    </row>
    <row r="759" spans="1:8" ht="36" hidden="1" customHeight="1">
      <c r="A759" s="366">
        <v>2110301</v>
      </c>
      <c r="B759" s="368" t="s">
        <v>1436</v>
      </c>
      <c r="C759" s="258" t="s">
        <v>1437</v>
      </c>
      <c r="D759" s="256">
        <v>0</v>
      </c>
      <c r="E759" s="256">
        <v>0</v>
      </c>
      <c r="F759" s="63" t="str">
        <f t="shared" si="35"/>
        <v/>
      </c>
      <c r="G759" s="230" t="str">
        <f t="shared" si="33"/>
        <v>否</v>
      </c>
      <c r="H759" s="122" t="str">
        <f t="shared" si="34"/>
        <v>项</v>
      </c>
    </row>
    <row r="760" spans="1:8" ht="36" customHeight="1">
      <c r="A760" s="366">
        <v>2110302</v>
      </c>
      <c r="B760" s="368" t="s">
        <v>1438</v>
      </c>
      <c r="C760" s="258" t="s">
        <v>1439</v>
      </c>
      <c r="D760" s="256">
        <v>33500</v>
      </c>
      <c r="E760" s="256">
        <v>10800</v>
      </c>
      <c r="F760" s="63">
        <f t="shared" si="35"/>
        <v>-0.67800000000000005</v>
      </c>
      <c r="G760" s="230" t="str">
        <f t="shared" si="33"/>
        <v>是</v>
      </c>
      <c r="H760" s="122" t="str">
        <f t="shared" si="34"/>
        <v>项</v>
      </c>
    </row>
    <row r="761" spans="1:8" ht="36" hidden="1" customHeight="1">
      <c r="A761" s="366">
        <v>2110303</v>
      </c>
      <c r="B761" s="368" t="s">
        <v>1440</v>
      </c>
      <c r="C761" s="258" t="s">
        <v>1441</v>
      </c>
      <c r="D761" s="256">
        <v>0</v>
      </c>
      <c r="E761" s="256">
        <v>0</v>
      </c>
      <c r="F761" s="63" t="str">
        <f t="shared" si="35"/>
        <v/>
      </c>
      <c r="G761" s="230" t="str">
        <f t="shared" si="33"/>
        <v>否</v>
      </c>
      <c r="H761" s="122" t="str">
        <f t="shared" si="34"/>
        <v>项</v>
      </c>
    </row>
    <row r="762" spans="1:8" ht="36" hidden="1" customHeight="1">
      <c r="A762" s="366">
        <v>2110304</v>
      </c>
      <c r="B762" s="368" t="s">
        <v>1442</v>
      </c>
      <c r="C762" s="258" t="s">
        <v>1443</v>
      </c>
      <c r="D762" s="256">
        <v>0</v>
      </c>
      <c r="E762" s="256">
        <v>0</v>
      </c>
      <c r="F762" s="63" t="str">
        <f t="shared" si="35"/>
        <v/>
      </c>
      <c r="G762" s="230" t="str">
        <f t="shared" si="33"/>
        <v>否</v>
      </c>
      <c r="H762" s="122" t="str">
        <f t="shared" si="34"/>
        <v>项</v>
      </c>
    </row>
    <row r="763" spans="1:8" ht="36" hidden="1" customHeight="1">
      <c r="A763" s="366">
        <v>2110305</v>
      </c>
      <c r="B763" s="368" t="s">
        <v>1444</v>
      </c>
      <c r="C763" s="258" t="s">
        <v>1445</v>
      </c>
      <c r="D763" s="256">
        <v>0</v>
      </c>
      <c r="E763" s="256">
        <v>0</v>
      </c>
      <c r="F763" s="63" t="str">
        <f t="shared" si="35"/>
        <v/>
      </c>
      <c r="G763" s="230" t="str">
        <f t="shared" si="33"/>
        <v>否</v>
      </c>
      <c r="H763" s="122" t="str">
        <f t="shared" si="34"/>
        <v>项</v>
      </c>
    </row>
    <row r="764" spans="1:8" ht="36" hidden="1" customHeight="1">
      <c r="A764" s="366">
        <v>2110306</v>
      </c>
      <c r="B764" s="368" t="s">
        <v>1446</v>
      </c>
      <c r="C764" s="258" t="s">
        <v>1447</v>
      </c>
      <c r="D764" s="256">
        <v>0</v>
      </c>
      <c r="E764" s="256">
        <v>0</v>
      </c>
      <c r="F764" s="63" t="str">
        <f t="shared" si="35"/>
        <v/>
      </c>
      <c r="G764" s="230" t="str">
        <f t="shared" si="33"/>
        <v>否</v>
      </c>
      <c r="H764" s="122" t="str">
        <f t="shared" si="34"/>
        <v>项</v>
      </c>
    </row>
    <row r="765" spans="1:8" ht="36" hidden="1" customHeight="1">
      <c r="A765" s="366">
        <v>2110307</v>
      </c>
      <c r="B765" s="258" t="s">
        <v>1448</v>
      </c>
      <c r="C765" s="258" t="s">
        <v>1449</v>
      </c>
      <c r="D765" s="256"/>
      <c r="E765" s="256">
        <v>0</v>
      </c>
      <c r="F765" s="63" t="str">
        <f t="shared" si="35"/>
        <v/>
      </c>
      <c r="G765" s="230" t="str">
        <f t="shared" si="33"/>
        <v>否</v>
      </c>
      <c r="H765" s="122" t="str">
        <f t="shared" si="34"/>
        <v>项</v>
      </c>
    </row>
    <row r="766" spans="1:8" ht="36" hidden="1" customHeight="1">
      <c r="A766" s="366">
        <v>2110399</v>
      </c>
      <c r="B766" s="368" t="s">
        <v>1450</v>
      </c>
      <c r="C766" s="258" t="s">
        <v>1451</v>
      </c>
      <c r="D766" s="256">
        <v>0</v>
      </c>
      <c r="E766" s="256">
        <v>0</v>
      </c>
      <c r="F766" s="63" t="str">
        <f t="shared" si="35"/>
        <v/>
      </c>
      <c r="G766" s="230" t="str">
        <f t="shared" si="33"/>
        <v>否</v>
      </c>
      <c r="H766" s="122" t="str">
        <f t="shared" si="34"/>
        <v>项</v>
      </c>
    </row>
    <row r="767" spans="1:8" ht="36" customHeight="1">
      <c r="A767" s="366">
        <v>21104</v>
      </c>
      <c r="B767" s="367" t="s">
        <v>1452</v>
      </c>
      <c r="C767" s="254" t="s">
        <v>1453</v>
      </c>
      <c r="D767" s="256">
        <v>20905</v>
      </c>
      <c r="E767" s="256">
        <v>8300</v>
      </c>
      <c r="F767" s="63">
        <f t="shared" si="35"/>
        <v>-0.60299999999999998</v>
      </c>
      <c r="G767" s="230" t="str">
        <f t="shared" si="33"/>
        <v>是</v>
      </c>
      <c r="H767" s="122" t="str">
        <f t="shared" si="34"/>
        <v>款</v>
      </c>
    </row>
    <row r="768" spans="1:8" ht="36" customHeight="1">
      <c r="A768" s="366">
        <v>2110401</v>
      </c>
      <c r="B768" s="368" t="s">
        <v>1454</v>
      </c>
      <c r="C768" s="258" t="s">
        <v>1455</v>
      </c>
      <c r="D768" s="256">
        <v>14000</v>
      </c>
      <c r="E768" s="256">
        <v>3900</v>
      </c>
      <c r="F768" s="63">
        <f t="shared" si="35"/>
        <v>-0.72099999999999997</v>
      </c>
      <c r="G768" s="230" t="str">
        <f t="shared" si="33"/>
        <v>是</v>
      </c>
      <c r="H768" s="122" t="str">
        <f t="shared" si="34"/>
        <v>项</v>
      </c>
    </row>
    <row r="769" spans="1:8" ht="36" customHeight="1">
      <c r="A769" s="366">
        <v>2110402</v>
      </c>
      <c r="B769" s="368" t="s">
        <v>1456</v>
      </c>
      <c r="C769" s="258" t="s">
        <v>1457</v>
      </c>
      <c r="D769" s="256">
        <v>6880</v>
      </c>
      <c r="E769" s="256">
        <v>4400</v>
      </c>
      <c r="F769" s="63">
        <f t="shared" si="35"/>
        <v>-0.36</v>
      </c>
      <c r="G769" s="230" t="str">
        <f t="shared" si="33"/>
        <v>是</v>
      </c>
      <c r="H769" s="122" t="str">
        <f t="shared" si="34"/>
        <v>项</v>
      </c>
    </row>
    <row r="770" spans="1:8" ht="36" hidden="1" customHeight="1">
      <c r="A770" s="366">
        <v>2110404</v>
      </c>
      <c r="B770" s="368" t="s">
        <v>1458</v>
      </c>
      <c r="C770" s="258" t="s">
        <v>1459</v>
      </c>
      <c r="D770" s="256">
        <v>0</v>
      </c>
      <c r="E770" s="256">
        <v>0</v>
      </c>
      <c r="F770" s="63" t="str">
        <f t="shared" si="35"/>
        <v/>
      </c>
      <c r="G770" s="230" t="str">
        <f t="shared" si="33"/>
        <v>否</v>
      </c>
      <c r="H770" s="122" t="str">
        <f t="shared" si="34"/>
        <v>项</v>
      </c>
    </row>
    <row r="771" spans="1:8" ht="36" customHeight="1">
      <c r="A771" s="366">
        <v>2110499</v>
      </c>
      <c r="B771" s="368" t="s">
        <v>1460</v>
      </c>
      <c r="C771" s="258" t="s">
        <v>1461</v>
      </c>
      <c r="D771" s="256">
        <v>25</v>
      </c>
      <c r="E771" s="256">
        <v>0</v>
      </c>
      <c r="F771" s="63">
        <f t="shared" si="35"/>
        <v>-1</v>
      </c>
      <c r="G771" s="230" t="str">
        <f t="shared" si="33"/>
        <v>是</v>
      </c>
      <c r="H771" s="122" t="str">
        <f t="shared" si="34"/>
        <v>项</v>
      </c>
    </row>
    <row r="772" spans="1:8" ht="36" customHeight="1">
      <c r="A772" s="366">
        <v>21105</v>
      </c>
      <c r="B772" s="367" t="s">
        <v>1462</v>
      </c>
      <c r="C772" s="254" t="s">
        <v>1463</v>
      </c>
      <c r="D772" s="256">
        <v>2140</v>
      </c>
      <c r="E772" s="256">
        <v>60</v>
      </c>
      <c r="F772" s="63">
        <f t="shared" si="35"/>
        <v>-0.97199999999999998</v>
      </c>
      <c r="G772" s="230" t="str">
        <f t="shared" ref="G772:G835" si="36">IF(LEN(B772)=3,"是",IF(C772&lt;&gt;"",IF(SUM(D772:E772)&lt;&gt;0,"是","否"),"是"))</f>
        <v>是</v>
      </c>
      <c r="H772" s="122" t="str">
        <f t="shared" ref="H772:H835" si="37">IF(LEN(B772)=3,"类",IF(LEN(B772)=5,"款","项"))</f>
        <v>款</v>
      </c>
    </row>
    <row r="773" spans="1:8" ht="36" customHeight="1">
      <c r="A773" s="366">
        <v>2110501</v>
      </c>
      <c r="B773" s="368" t="s">
        <v>1464</v>
      </c>
      <c r="C773" s="258" t="s">
        <v>1465</v>
      </c>
      <c r="D773" s="256">
        <v>20</v>
      </c>
      <c r="E773" s="256">
        <v>0</v>
      </c>
      <c r="F773" s="63">
        <f t="shared" ref="F773:F836" si="38">IF(D773&gt;0,E773/D773-1,IF(D773&lt;0,-(E773/D773-1),""))</f>
        <v>-1</v>
      </c>
      <c r="G773" s="230" t="str">
        <f t="shared" si="36"/>
        <v>是</v>
      </c>
      <c r="H773" s="122" t="str">
        <f t="shared" si="37"/>
        <v>项</v>
      </c>
    </row>
    <row r="774" spans="1:8" ht="36" customHeight="1">
      <c r="A774" s="366">
        <v>2110502</v>
      </c>
      <c r="B774" s="368" t="s">
        <v>1466</v>
      </c>
      <c r="C774" s="258" t="s">
        <v>1467</v>
      </c>
      <c r="D774" s="256">
        <v>160</v>
      </c>
      <c r="E774" s="256">
        <v>60</v>
      </c>
      <c r="F774" s="63">
        <f t="shared" si="38"/>
        <v>-0.625</v>
      </c>
      <c r="G774" s="230" t="str">
        <f t="shared" si="36"/>
        <v>是</v>
      </c>
      <c r="H774" s="122" t="str">
        <f t="shared" si="37"/>
        <v>项</v>
      </c>
    </row>
    <row r="775" spans="1:8" ht="36" customHeight="1">
      <c r="A775" s="366">
        <v>2110503</v>
      </c>
      <c r="B775" s="368" t="s">
        <v>1468</v>
      </c>
      <c r="C775" s="258" t="s">
        <v>1469</v>
      </c>
      <c r="D775" s="256">
        <v>50</v>
      </c>
      <c r="E775" s="256">
        <v>0</v>
      </c>
      <c r="F775" s="63">
        <f t="shared" si="38"/>
        <v>-1</v>
      </c>
      <c r="G775" s="230" t="str">
        <f t="shared" si="36"/>
        <v>是</v>
      </c>
      <c r="H775" s="122" t="str">
        <f t="shared" si="37"/>
        <v>项</v>
      </c>
    </row>
    <row r="776" spans="1:8" ht="36" customHeight="1">
      <c r="A776" s="366">
        <v>2110506</v>
      </c>
      <c r="B776" s="368" t="s">
        <v>1470</v>
      </c>
      <c r="C776" s="258" t="s">
        <v>1471</v>
      </c>
      <c r="D776" s="256">
        <v>1910</v>
      </c>
      <c r="E776" s="256">
        <v>0</v>
      </c>
      <c r="F776" s="63">
        <f t="shared" si="38"/>
        <v>-1</v>
      </c>
      <c r="G776" s="230" t="str">
        <f t="shared" si="36"/>
        <v>是</v>
      </c>
      <c r="H776" s="122" t="str">
        <f t="shared" si="37"/>
        <v>项</v>
      </c>
    </row>
    <row r="777" spans="1:8" ht="36" hidden="1" customHeight="1">
      <c r="A777" s="366">
        <v>2110507</v>
      </c>
      <c r="B777" s="368" t="s">
        <v>1472</v>
      </c>
      <c r="C777" s="258" t="s">
        <v>1473</v>
      </c>
      <c r="D777" s="256">
        <v>0</v>
      </c>
      <c r="E777" s="256">
        <v>0</v>
      </c>
      <c r="F777" s="63" t="str">
        <f t="shared" si="38"/>
        <v/>
      </c>
      <c r="G777" s="230" t="str">
        <f t="shared" si="36"/>
        <v>否</v>
      </c>
      <c r="H777" s="122" t="str">
        <f t="shared" si="37"/>
        <v>项</v>
      </c>
    </row>
    <row r="778" spans="1:8" ht="36" hidden="1" customHeight="1">
      <c r="A778" s="366">
        <v>2110599</v>
      </c>
      <c r="B778" s="368" t="s">
        <v>1474</v>
      </c>
      <c r="C778" s="258" t="s">
        <v>1475</v>
      </c>
      <c r="D778" s="256">
        <v>0</v>
      </c>
      <c r="E778" s="256">
        <v>0</v>
      </c>
      <c r="F778" s="63" t="str">
        <f t="shared" si="38"/>
        <v/>
      </c>
      <c r="G778" s="230" t="str">
        <f t="shared" si="36"/>
        <v>否</v>
      </c>
      <c r="H778" s="122" t="str">
        <f t="shared" si="37"/>
        <v>项</v>
      </c>
    </row>
    <row r="779" spans="1:8" ht="36" customHeight="1">
      <c r="A779" s="366">
        <v>21106</v>
      </c>
      <c r="B779" s="367" t="s">
        <v>1476</v>
      </c>
      <c r="C779" s="254" t="s">
        <v>1477</v>
      </c>
      <c r="D779" s="256">
        <v>630</v>
      </c>
      <c r="E779" s="256">
        <v>400</v>
      </c>
      <c r="F779" s="63">
        <f t="shared" si="38"/>
        <v>-0.36499999999999999</v>
      </c>
      <c r="G779" s="230" t="str">
        <f t="shared" si="36"/>
        <v>是</v>
      </c>
      <c r="H779" s="122" t="str">
        <f t="shared" si="37"/>
        <v>款</v>
      </c>
    </row>
    <row r="780" spans="1:8" ht="36" customHeight="1">
      <c r="A780" s="366">
        <v>2110602</v>
      </c>
      <c r="B780" s="368" t="s">
        <v>1478</v>
      </c>
      <c r="C780" s="258" t="s">
        <v>1479</v>
      </c>
      <c r="D780" s="256">
        <v>0</v>
      </c>
      <c r="E780" s="256">
        <v>400</v>
      </c>
      <c r="F780" s="63" t="str">
        <f t="shared" si="38"/>
        <v/>
      </c>
      <c r="G780" s="230" t="str">
        <f t="shared" si="36"/>
        <v>是</v>
      </c>
      <c r="H780" s="122" t="str">
        <f t="shared" si="37"/>
        <v>项</v>
      </c>
    </row>
    <row r="781" spans="1:8" ht="36" hidden="1" customHeight="1">
      <c r="A781" s="366">
        <v>2110603</v>
      </c>
      <c r="B781" s="368" t="s">
        <v>1480</v>
      </c>
      <c r="C781" s="258" t="s">
        <v>1481</v>
      </c>
      <c r="D781" s="256">
        <v>0</v>
      </c>
      <c r="E781" s="256">
        <v>0</v>
      </c>
      <c r="F781" s="63" t="str">
        <f t="shared" si="38"/>
        <v/>
      </c>
      <c r="G781" s="230" t="str">
        <f t="shared" si="36"/>
        <v>否</v>
      </c>
      <c r="H781" s="122" t="str">
        <f t="shared" si="37"/>
        <v>项</v>
      </c>
    </row>
    <row r="782" spans="1:8" ht="36" hidden="1" customHeight="1">
      <c r="A782" s="366">
        <v>2110604</v>
      </c>
      <c r="B782" s="368" t="s">
        <v>1482</v>
      </c>
      <c r="C782" s="258" t="s">
        <v>1483</v>
      </c>
      <c r="D782" s="256">
        <v>0</v>
      </c>
      <c r="E782" s="256">
        <v>0</v>
      </c>
      <c r="F782" s="63" t="str">
        <f t="shared" si="38"/>
        <v/>
      </c>
      <c r="G782" s="230" t="str">
        <f t="shared" si="36"/>
        <v>否</v>
      </c>
      <c r="H782" s="122" t="str">
        <f t="shared" si="37"/>
        <v>项</v>
      </c>
    </row>
    <row r="783" spans="1:8" ht="36" hidden="1" customHeight="1">
      <c r="A783" s="366">
        <v>2110605</v>
      </c>
      <c r="B783" s="368" t="s">
        <v>1484</v>
      </c>
      <c r="C783" s="258" t="s">
        <v>1485</v>
      </c>
      <c r="D783" s="256">
        <v>0</v>
      </c>
      <c r="E783" s="256">
        <v>0</v>
      </c>
      <c r="F783" s="63" t="str">
        <f t="shared" si="38"/>
        <v/>
      </c>
      <c r="G783" s="230" t="str">
        <f t="shared" si="36"/>
        <v>否</v>
      </c>
      <c r="H783" s="122" t="str">
        <f t="shared" si="37"/>
        <v>项</v>
      </c>
    </row>
    <row r="784" spans="1:8" ht="36" customHeight="1">
      <c r="A784" s="366">
        <v>2110699</v>
      </c>
      <c r="B784" s="368" t="s">
        <v>1486</v>
      </c>
      <c r="C784" s="258" t="s">
        <v>1487</v>
      </c>
      <c r="D784" s="256">
        <v>630</v>
      </c>
      <c r="E784" s="256">
        <v>0</v>
      </c>
      <c r="F784" s="63">
        <f t="shared" si="38"/>
        <v>-1</v>
      </c>
      <c r="G784" s="230" t="str">
        <f t="shared" si="36"/>
        <v>是</v>
      </c>
      <c r="H784" s="122" t="str">
        <f t="shared" si="37"/>
        <v>项</v>
      </c>
    </row>
    <row r="785" spans="1:8" ht="36" hidden="1" customHeight="1">
      <c r="A785" s="366">
        <v>21107</v>
      </c>
      <c r="B785" s="367" t="s">
        <v>1488</v>
      </c>
      <c r="C785" s="254" t="s">
        <v>1489</v>
      </c>
      <c r="D785" s="256">
        <v>0</v>
      </c>
      <c r="E785" s="256">
        <v>0</v>
      </c>
      <c r="F785" s="63" t="str">
        <f t="shared" si="38"/>
        <v/>
      </c>
      <c r="G785" s="230" t="str">
        <f t="shared" si="36"/>
        <v>否</v>
      </c>
      <c r="H785" s="122" t="str">
        <f t="shared" si="37"/>
        <v>款</v>
      </c>
    </row>
    <row r="786" spans="1:8" ht="36" hidden="1" customHeight="1">
      <c r="A786" s="366">
        <v>2110704</v>
      </c>
      <c r="B786" s="368" t="s">
        <v>1490</v>
      </c>
      <c r="C786" s="258" t="s">
        <v>1491</v>
      </c>
      <c r="D786" s="256">
        <v>0</v>
      </c>
      <c r="E786" s="256">
        <v>0</v>
      </c>
      <c r="F786" s="63" t="str">
        <f t="shared" si="38"/>
        <v/>
      </c>
      <c r="G786" s="230" t="str">
        <f t="shared" si="36"/>
        <v>否</v>
      </c>
      <c r="H786" s="122" t="str">
        <f t="shared" si="37"/>
        <v>项</v>
      </c>
    </row>
    <row r="787" spans="1:8" ht="36" hidden="1" customHeight="1">
      <c r="A787" s="366">
        <v>2110799</v>
      </c>
      <c r="B787" s="368" t="s">
        <v>1492</v>
      </c>
      <c r="C787" s="258" t="s">
        <v>1493</v>
      </c>
      <c r="D787" s="256">
        <v>0</v>
      </c>
      <c r="E787" s="256">
        <v>0</v>
      </c>
      <c r="F787" s="63" t="str">
        <f t="shared" si="38"/>
        <v/>
      </c>
      <c r="G787" s="230" t="str">
        <f t="shared" si="36"/>
        <v>否</v>
      </c>
      <c r="H787" s="122" t="str">
        <f t="shared" si="37"/>
        <v>项</v>
      </c>
    </row>
    <row r="788" spans="1:8" ht="36" hidden="1" customHeight="1">
      <c r="A788" s="366">
        <v>21108</v>
      </c>
      <c r="B788" s="367" t="s">
        <v>1494</v>
      </c>
      <c r="C788" s="254" t="s">
        <v>1495</v>
      </c>
      <c r="D788" s="256">
        <v>0</v>
      </c>
      <c r="E788" s="256">
        <v>0</v>
      </c>
      <c r="F788" s="63" t="str">
        <f t="shared" si="38"/>
        <v/>
      </c>
      <c r="G788" s="230" t="str">
        <f t="shared" si="36"/>
        <v>否</v>
      </c>
      <c r="H788" s="122" t="str">
        <f t="shared" si="37"/>
        <v>款</v>
      </c>
    </row>
    <row r="789" spans="1:8" ht="36" hidden="1" customHeight="1">
      <c r="A789" s="366">
        <v>2110804</v>
      </c>
      <c r="B789" s="368" t="s">
        <v>1496</v>
      </c>
      <c r="C789" s="258" t="s">
        <v>1497</v>
      </c>
      <c r="D789" s="256">
        <v>0</v>
      </c>
      <c r="E789" s="256">
        <v>0</v>
      </c>
      <c r="F789" s="63" t="str">
        <f t="shared" si="38"/>
        <v/>
      </c>
      <c r="G789" s="230" t="str">
        <f t="shared" si="36"/>
        <v>否</v>
      </c>
      <c r="H789" s="122" t="str">
        <f t="shared" si="37"/>
        <v>项</v>
      </c>
    </row>
    <row r="790" spans="1:8" ht="36" hidden="1" customHeight="1">
      <c r="A790" s="366">
        <v>2110899</v>
      </c>
      <c r="B790" s="368" t="s">
        <v>1498</v>
      </c>
      <c r="C790" s="258" t="s">
        <v>1499</v>
      </c>
      <c r="D790" s="256">
        <v>0</v>
      </c>
      <c r="E790" s="256">
        <v>0</v>
      </c>
      <c r="F790" s="63" t="str">
        <f t="shared" si="38"/>
        <v/>
      </c>
      <c r="G790" s="230" t="str">
        <f t="shared" si="36"/>
        <v>否</v>
      </c>
      <c r="H790" s="122" t="str">
        <f t="shared" si="37"/>
        <v>项</v>
      </c>
    </row>
    <row r="791" spans="1:8" ht="36" hidden="1" customHeight="1">
      <c r="A791" s="366">
        <v>21109</v>
      </c>
      <c r="B791" s="367" t="s">
        <v>1500</v>
      </c>
      <c r="C791" s="254" t="s">
        <v>1501</v>
      </c>
      <c r="D791" s="256">
        <v>0</v>
      </c>
      <c r="E791" s="256">
        <v>0</v>
      </c>
      <c r="F791" s="63" t="str">
        <f t="shared" si="38"/>
        <v/>
      </c>
      <c r="G791" s="230" t="str">
        <f t="shared" si="36"/>
        <v>否</v>
      </c>
      <c r="H791" s="122" t="str">
        <f t="shared" si="37"/>
        <v>款</v>
      </c>
    </row>
    <row r="792" spans="1:8" ht="36" hidden="1" customHeight="1">
      <c r="A792" s="370">
        <v>2110901</v>
      </c>
      <c r="B792" s="368">
        <v>2110901</v>
      </c>
      <c r="C792" s="379" t="s">
        <v>1502</v>
      </c>
      <c r="D792" s="256">
        <v>0</v>
      </c>
      <c r="E792" s="256">
        <v>0</v>
      </c>
      <c r="F792" s="63" t="str">
        <f t="shared" si="38"/>
        <v/>
      </c>
      <c r="G792" s="230" t="str">
        <f t="shared" si="36"/>
        <v>否</v>
      </c>
      <c r="H792" s="122" t="str">
        <f t="shared" si="37"/>
        <v>项</v>
      </c>
    </row>
    <row r="793" spans="1:8" ht="36" customHeight="1">
      <c r="A793" s="366">
        <v>21110</v>
      </c>
      <c r="B793" s="367" t="s">
        <v>1503</v>
      </c>
      <c r="C793" s="254" t="s">
        <v>1504</v>
      </c>
      <c r="D793" s="256">
        <v>480</v>
      </c>
      <c r="E793" s="256">
        <v>1200</v>
      </c>
      <c r="F793" s="63">
        <f t="shared" si="38"/>
        <v>1.5</v>
      </c>
      <c r="G793" s="230" t="str">
        <f t="shared" si="36"/>
        <v>是</v>
      </c>
      <c r="H793" s="122" t="str">
        <f t="shared" si="37"/>
        <v>款</v>
      </c>
    </row>
    <row r="794" spans="1:8" ht="36" customHeight="1">
      <c r="A794" s="370">
        <v>2111001</v>
      </c>
      <c r="B794" s="368">
        <v>2111001</v>
      </c>
      <c r="C794" s="379" t="s">
        <v>1505</v>
      </c>
      <c r="D794" s="256">
        <v>480</v>
      </c>
      <c r="E794" s="256">
        <v>1200</v>
      </c>
      <c r="F794" s="63">
        <f t="shared" si="38"/>
        <v>1.5</v>
      </c>
      <c r="G794" s="230" t="str">
        <f t="shared" si="36"/>
        <v>是</v>
      </c>
      <c r="H794" s="122" t="str">
        <f t="shared" si="37"/>
        <v>项</v>
      </c>
    </row>
    <row r="795" spans="1:8" ht="36" customHeight="1">
      <c r="A795" s="366">
        <v>21111</v>
      </c>
      <c r="B795" s="367" t="s">
        <v>1506</v>
      </c>
      <c r="C795" s="254" t="s">
        <v>1507</v>
      </c>
      <c r="D795" s="256">
        <v>600</v>
      </c>
      <c r="E795" s="256">
        <v>0</v>
      </c>
      <c r="F795" s="63">
        <f t="shared" si="38"/>
        <v>-1</v>
      </c>
      <c r="G795" s="230" t="str">
        <f t="shared" si="36"/>
        <v>是</v>
      </c>
      <c r="H795" s="122" t="str">
        <f t="shared" si="37"/>
        <v>款</v>
      </c>
    </row>
    <row r="796" spans="1:8" ht="36" hidden="1" customHeight="1">
      <c r="A796" s="366">
        <v>2111101</v>
      </c>
      <c r="B796" s="368" t="s">
        <v>1508</v>
      </c>
      <c r="C796" s="258" t="s">
        <v>1509</v>
      </c>
      <c r="D796" s="256">
        <v>0</v>
      </c>
      <c r="E796" s="256">
        <v>0</v>
      </c>
      <c r="F796" s="63" t="str">
        <f t="shared" si="38"/>
        <v/>
      </c>
      <c r="G796" s="230" t="str">
        <f t="shared" si="36"/>
        <v>否</v>
      </c>
      <c r="H796" s="122" t="str">
        <f t="shared" si="37"/>
        <v>项</v>
      </c>
    </row>
    <row r="797" spans="1:8" ht="36" hidden="1" customHeight="1">
      <c r="A797" s="366">
        <v>2111102</v>
      </c>
      <c r="B797" s="368" t="s">
        <v>1510</v>
      </c>
      <c r="C797" s="258" t="s">
        <v>1511</v>
      </c>
      <c r="D797" s="256">
        <v>0</v>
      </c>
      <c r="E797" s="256">
        <v>0</v>
      </c>
      <c r="F797" s="63" t="str">
        <f t="shared" si="38"/>
        <v/>
      </c>
      <c r="G797" s="230" t="str">
        <f t="shared" si="36"/>
        <v>否</v>
      </c>
      <c r="H797" s="122" t="str">
        <f t="shared" si="37"/>
        <v>项</v>
      </c>
    </row>
    <row r="798" spans="1:8" ht="36" hidden="1" customHeight="1">
      <c r="A798" s="366">
        <v>2111103</v>
      </c>
      <c r="B798" s="368" t="s">
        <v>1512</v>
      </c>
      <c r="C798" s="258" t="s">
        <v>1513</v>
      </c>
      <c r="D798" s="256">
        <v>0</v>
      </c>
      <c r="E798" s="256">
        <v>0</v>
      </c>
      <c r="F798" s="63" t="str">
        <f t="shared" si="38"/>
        <v/>
      </c>
      <c r="G798" s="230" t="str">
        <f t="shared" si="36"/>
        <v>否</v>
      </c>
      <c r="H798" s="122" t="str">
        <f t="shared" si="37"/>
        <v>项</v>
      </c>
    </row>
    <row r="799" spans="1:8" ht="36" customHeight="1">
      <c r="A799" s="366">
        <v>2111104</v>
      </c>
      <c r="B799" s="368" t="s">
        <v>1514</v>
      </c>
      <c r="C799" s="258" t="s">
        <v>1515</v>
      </c>
      <c r="D799" s="256">
        <v>600</v>
      </c>
      <c r="E799" s="256">
        <v>0</v>
      </c>
      <c r="F799" s="63">
        <f t="shared" si="38"/>
        <v>-1</v>
      </c>
      <c r="G799" s="230" t="str">
        <f t="shared" si="36"/>
        <v>是</v>
      </c>
      <c r="H799" s="122" t="str">
        <f t="shared" si="37"/>
        <v>项</v>
      </c>
    </row>
    <row r="800" spans="1:8" ht="36" hidden="1" customHeight="1">
      <c r="A800" s="366">
        <v>2111199</v>
      </c>
      <c r="B800" s="368" t="s">
        <v>1516</v>
      </c>
      <c r="C800" s="258" t="s">
        <v>1517</v>
      </c>
      <c r="D800" s="256">
        <v>0</v>
      </c>
      <c r="E800" s="256">
        <v>0</v>
      </c>
      <c r="F800" s="63" t="str">
        <f t="shared" si="38"/>
        <v/>
      </c>
      <c r="G800" s="230" t="str">
        <f t="shared" si="36"/>
        <v>否</v>
      </c>
      <c r="H800" s="122" t="str">
        <f t="shared" si="37"/>
        <v>项</v>
      </c>
    </row>
    <row r="801" spans="1:8" ht="36" hidden="1" customHeight="1">
      <c r="A801" s="366">
        <v>21112</v>
      </c>
      <c r="B801" s="367" t="s">
        <v>1518</v>
      </c>
      <c r="C801" s="254" t="s">
        <v>1519</v>
      </c>
      <c r="D801" s="256">
        <v>0</v>
      </c>
      <c r="E801" s="256">
        <v>0</v>
      </c>
      <c r="F801" s="63" t="str">
        <f t="shared" si="38"/>
        <v/>
      </c>
      <c r="G801" s="230" t="str">
        <f t="shared" si="36"/>
        <v>否</v>
      </c>
      <c r="H801" s="122" t="str">
        <f t="shared" si="37"/>
        <v>款</v>
      </c>
    </row>
    <row r="802" spans="1:8" ht="36" hidden="1" customHeight="1">
      <c r="A802" s="366">
        <v>2111201</v>
      </c>
      <c r="B802" s="258" t="s">
        <v>1520</v>
      </c>
      <c r="C802" s="258" t="s">
        <v>1521</v>
      </c>
      <c r="D802" s="256">
        <v>0</v>
      </c>
      <c r="E802" s="256">
        <v>0</v>
      </c>
      <c r="F802" s="63" t="str">
        <f t="shared" si="38"/>
        <v/>
      </c>
      <c r="G802" s="230" t="str">
        <f t="shared" si="36"/>
        <v>否</v>
      </c>
      <c r="H802" s="122" t="str">
        <f t="shared" si="37"/>
        <v>项</v>
      </c>
    </row>
    <row r="803" spans="1:8" ht="36" hidden="1" customHeight="1">
      <c r="A803" s="366">
        <v>21113</v>
      </c>
      <c r="B803" s="367" t="s">
        <v>1522</v>
      </c>
      <c r="C803" s="254" t="s">
        <v>1523</v>
      </c>
      <c r="D803" s="256">
        <v>0</v>
      </c>
      <c r="E803" s="256">
        <v>0</v>
      </c>
      <c r="F803" s="63" t="str">
        <f t="shared" si="38"/>
        <v/>
      </c>
      <c r="G803" s="230" t="str">
        <f t="shared" si="36"/>
        <v>否</v>
      </c>
      <c r="H803" s="122" t="str">
        <f t="shared" si="37"/>
        <v>款</v>
      </c>
    </row>
    <row r="804" spans="1:8" ht="36" hidden="1" customHeight="1">
      <c r="A804" s="366">
        <v>2111301</v>
      </c>
      <c r="B804" s="258" t="s">
        <v>1524</v>
      </c>
      <c r="C804" s="258" t="s">
        <v>1525</v>
      </c>
      <c r="D804" s="256">
        <v>0</v>
      </c>
      <c r="E804" s="256">
        <v>0</v>
      </c>
      <c r="F804" s="63" t="str">
        <f t="shared" si="38"/>
        <v/>
      </c>
      <c r="G804" s="230" t="str">
        <f t="shared" si="36"/>
        <v>否</v>
      </c>
      <c r="H804" s="122" t="str">
        <f t="shared" si="37"/>
        <v>项</v>
      </c>
    </row>
    <row r="805" spans="1:8" ht="36" customHeight="1">
      <c r="A805" s="366">
        <v>21114</v>
      </c>
      <c r="B805" s="367" t="s">
        <v>1526</v>
      </c>
      <c r="C805" s="254" t="s">
        <v>1527</v>
      </c>
      <c r="D805" s="256">
        <v>2</v>
      </c>
      <c r="E805" s="256">
        <v>0</v>
      </c>
      <c r="F805" s="63">
        <f t="shared" si="38"/>
        <v>-1</v>
      </c>
      <c r="G805" s="230" t="str">
        <f t="shared" si="36"/>
        <v>是</v>
      </c>
      <c r="H805" s="122" t="str">
        <f t="shared" si="37"/>
        <v>款</v>
      </c>
    </row>
    <row r="806" spans="1:8" ht="36" hidden="1" customHeight="1">
      <c r="A806" s="366">
        <v>2111401</v>
      </c>
      <c r="B806" s="368" t="s">
        <v>1528</v>
      </c>
      <c r="C806" s="258" t="s">
        <v>172</v>
      </c>
      <c r="D806" s="256">
        <v>0</v>
      </c>
      <c r="E806" s="256">
        <v>0</v>
      </c>
      <c r="F806" s="63" t="str">
        <f t="shared" si="38"/>
        <v/>
      </c>
      <c r="G806" s="230" t="str">
        <f t="shared" si="36"/>
        <v>否</v>
      </c>
      <c r="H806" s="122" t="str">
        <f t="shared" si="37"/>
        <v>项</v>
      </c>
    </row>
    <row r="807" spans="1:8" ht="36" hidden="1" customHeight="1">
      <c r="A807" s="366">
        <v>2111402</v>
      </c>
      <c r="B807" s="368" t="s">
        <v>1529</v>
      </c>
      <c r="C807" s="258" t="s">
        <v>174</v>
      </c>
      <c r="D807" s="256">
        <v>0</v>
      </c>
      <c r="E807" s="256">
        <v>0</v>
      </c>
      <c r="F807" s="63" t="str">
        <f t="shared" si="38"/>
        <v/>
      </c>
      <c r="G807" s="230" t="str">
        <f t="shared" si="36"/>
        <v>否</v>
      </c>
      <c r="H807" s="122" t="str">
        <f t="shared" si="37"/>
        <v>项</v>
      </c>
    </row>
    <row r="808" spans="1:8" ht="36" hidden="1" customHeight="1">
      <c r="A808" s="366">
        <v>2111403</v>
      </c>
      <c r="B808" s="368" t="s">
        <v>1530</v>
      </c>
      <c r="C808" s="258" t="s">
        <v>176</v>
      </c>
      <c r="D808" s="256">
        <v>0</v>
      </c>
      <c r="E808" s="256">
        <v>0</v>
      </c>
      <c r="F808" s="63" t="str">
        <f t="shared" si="38"/>
        <v/>
      </c>
      <c r="G808" s="230" t="str">
        <f t="shared" si="36"/>
        <v>否</v>
      </c>
      <c r="H808" s="122" t="str">
        <f t="shared" si="37"/>
        <v>项</v>
      </c>
    </row>
    <row r="809" spans="1:8" ht="36" hidden="1" customHeight="1">
      <c r="A809" s="366">
        <v>2111404</v>
      </c>
      <c r="B809" s="368" t="s">
        <v>1531</v>
      </c>
      <c r="C809" s="258" t="s">
        <v>1532</v>
      </c>
      <c r="D809" s="256">
        <v>0</v>
      </c>
      <c r="E809" s="256">
        <v>0</v>
      </c>
      <c r="F809" s="63" t="str">
        <f t="shared" si="38"/>
        <v/>
      </c>
      <c r="G809" s="230" t="str">
        <f t="shared" si="36"/>
        <v>否</v>
      </c>
      <c r="H809" s="122" t="str">
        <f t="shared" si="37"/>
        <v>项</v>
      </c>
    </row>
    <row r="810" spans="1:8" ht="36" hidden="1" customHeight="1">
      <c r="A810" s="366">
        <v>2111405</v>
      </c>
      <c r="B810" s="368" t="s">
        <v>1533</v>
      </c>
      <c r="C810" s="258" t="s">
        <v>1534</v>
      </c>
      <c r="D810" s="256">
        <v>0</v>
      </c>
      <c r="E810" s="256">
        <v>0</v>
      </c>
      <c r="F810" s="63" t="str">
        <f t="shared" si="38"/>
        <v/>
      </c>
      <c r="G810" s="230" t="str">
        <f t="shared" si="36"/>
        <v>否</v>
      </c>
      <c r="H810" s="122" t="str">
        <f t="shared" si="37"/>
        <v>项</v>
      </c>
    </row>
    <row r="811" spans="1:8" ht="36" hidden="1" customHeight="1">
      <c r="A811" s="366">
        <v>2111406</v>
      </c>
      <c r="B811" s="368" t="s">
        <v>1535</v>
      </c>
      <c r="C811" s="258" t="s">
        <v>1536</v>
      </c>
      <c r="D811" s="256">
        <v>0</v>
      </c>
      <c r="E811" s="256">
        <v>0</v>
      </c>
      <c r="F811" s="63" t="str">
        <f t="shared" si="38"/>
        <v/>
      </c>
      <c r="G811" s="230" t="str">
        <f t="shared" si="36"/>
        <v>否</v>
      </c>
      <c r="H811" s="122" t="str">
        <f t="shared" si="37"/>
        <v>项</v>
      </c>
    </row>
    <row r="812" spans="1:8" ht="36" hidden="1" customHeight="1">
      <c r="A812" s="366">
        <v>2111407</v>
      </c>
      <c r="B812" s="368" t="s">
        <v>1537</v>
      </c>
      <c r="C812" s="258" t="s">
        <v>1538</v>
      </c>
      <c r="D812" s="256">
        <v>0</v>
      </c>
      <c r="E812" s="256">
        <v>0</v>
      </c>
      <c r="F812" s="63" t="str">
        <f t="shared" si="38"/>
        <v/>
      </c>
      <c r="G812" s="230" t="str">
        <f t="shared" si="36"/>
        <v>否</v>
      </c>
      <c r="H812" s="122" t="str">
        <f t="shared" si="37"/>
        <v>项</v>
      </c>
    </row>
    <row r="813" spans="1:8" ht="36" hidden="1" customHeight="1">
      <c r="A813" s="366">
        <v>2111408</v>
      </c>
      <c r="B813" s="368" t="s">
        <v>1539</v>
      </c>
      <c r="C813" s="258" t="s">
        <v>1540</v>
      </c>
      <c r="D813" s="256">
        <v>0</v>
      </c>
      <c r="E813" s="256">
        <v>0</v>
      </c>
      <c r="F813" s="63" t="str">
        <f t="shared" si="38"/>
        <v/>
      </c>
      <c r="G813" s="230" t="str">
        <f t="shared" si="36"/>
        <v>否</v>
      </c>
      <c r="H813" s="122" t="str">
        <f t="shared" si="37"/>
        <v>项</v>
      </c>
    </row>
    <row r="814" spans="1:8" ht="36" hidden="1" customHeight="1">
      <c r="A814" s="366">
        <v>2111409</v>
      </c>
      <c r="B814" s="368" t="s">
        <v>1541</v>
      </c>
      <c r="C814" s="258" t="s">
        <v>1542</v>
      </c>
      <c r="D814" s="256">
        <v>0</v>
      </c>
      <c r="E814" s="256">
        <v>0</v>
      </c>
      <c r="F814" s="63" t="str">
        <f t="shared" si="38"/>
        <v/>
      </c>
      <c r="G814" s="230" t="str">
        <f t="shared" si="36"/>
        <v>否</v>
      </c>
      <c r="H814" s="122" t="str">
        <f t="shared" si="37"/>
        <v>项</v>
      </c>
    </row>
    <row r="815" spans="1:8" ht="36" hidden="1" customHeight="1">
      <c r="A815" s="366">
        <v>2111410</v>
      </c>
      <c r="B815" s="368" t="s">
        <v>1543</v>
      </c>
      <c r="C815" s="258" t="s">
        <v>1544</v>
      </c>
      <c r="D815" s="256">
        <v>0</v>
      </c>
      <c r="E815" s="256">
        <v>0</v>
      </c>
      <c r="F815" s="63" t="str">
        <f t="shared" si="38"/>
        <v/>
      </c>
      <c r="G815" s="230" t="str">
        <f t="shared" si="36"/>
        <v>否</v>
      </c>
      <c r="H815" s="122" t="str">
        <f t="shared" si="37"/>
        <v>项</v>
      </c>
    </row>
    <row r="816" spans="1:8" ht="36" hidden="1" customHeight="1">
      <c r="A816" s="366">
        <v>2111411</v>
      </c>
      <c r="B816" s="368" t="s">
        <v>1545</v>
      </c>
      <c r="C816" s="258" t="s">
        <v>273</v>
      </c>
      <c r="D816" s="256">
        <v>0</v>
      </c>
      <c r="E816" s="256">
        <v>0</v>
      </c>
      <c r="F816" s="63" t="str">
        <f t="shared" si="38"/>
        <v/>
      </c>
      <c r="G816" s="230" t="str">
        <f t="shared" si="36"/>
        <v>否</v>
      </c>
      <c r="H816" s="122" t="str">
        <f t="shared" si="37"/>
        <v>项</v>
      </c>
    </row>
    <row r="817" spans="1:8" ht="36" hidden="1" customHeight="1">
      <c r="A817" s="366">
        <v>2111413</v>
      </c>
      <c r="B817" s="368" t="s">
        <v>1546</v>
      </c>
      <c r="C817" s="258" t="s">
        <v>1547</v>
      </c>
      <c r="D817" s="256">
        <v>0</v>
      </c>
      <c r="E817" s="256">
        <v>0</v>
      </c>
      <c r="F817" s="63" t="str">
        <f t="shared" si="38"/>
        <v/>
      </c>
      <c r="G817" s="230" t="str">
        <f t="shared" si="36"/>
        <v>否</v>
      </c>
      <c r="H817" s="122" t="str">
        <f t="shared" si="37"/>
        <v>项</v>
      </c>
    </row>
    <row r="818" spans="1:8" ht="36" hidden="1" customHeight="1">
      <c r="A818" s="366">
        <v>2111450</v>
      </c>
      <c r="B818" s="368" t="s">
        <v>1548</v>
      </c>
      <c r="C818" s="258" t="s">
        <v>190</v>
      </c>
      <c r="D818" s="256">
        <v>0</v>
      </c>
      <c r="E818" s="256">
        <v>0</v>
      </c>
      <c r="F818" s="63" t="str">
        <f t="shared" si="38"/>
        <v/>
      </c>
      <c r="G818" s="230" t="str">
        <f t="shared" si="36"/>
        <v>否</v>
      </c>
      <c r="H818" s="122" t="str">
        <f t="shared" si="37"/>
        <v>项</v>
      </c>
    </row>
    <row r="819" spans="1:8" ht="36" customHeight="1">
      <c r="A819" s="366">
        <v>2111499</v>
      </c>
      <c r="B819" s="368" t="s">
        <v>1549</v>
      </c>
      <c r="C819" s="258" t="s">
        <v>1550</v>
      </c>
      <c r="D819" s="256">
        <v>2</v>
      </c>
      <c r="E819" s="256">
        <v>0</v>
      </c>
      <c r="F819" s="63">
        <f t="shared" si="38"/>
        <v>-1</v>
      </c>
      <c r="G819" s="230" t="str">
        <f t="shared" si="36"/>
        <v>是</v>
      </c>
      <c r="H819" s="122" t="str">
        <f t="shared" si="37"/>
        <v>项</v>
      </c>
    </row>
    <row r="820" spans="1:8" ht="36" customHeight="1">
      <c r="A820" s="366">
        <v>21199</v>
      </c>
      <c r="B820" s="367" t="s">
        <v>1551</v>
      </c>
      <c r="C820" s="254" t="s">
        <v>1552</v>
      </c>
      <c r="D820" s="256">
        <v>0</v>
      </c>
      <c r="E820" s="256">
        <v>10</v>
      </c>
      <c r="F820" s="63" t="str">
        <f t="shared" si="38"/>
        <v/>
      </c>
      <c r="G820" s="230" t="str">
        <f t="shared" si="36"/>
        <v>是</v>
      </c>
      <c r="H820" s="122" t="str">
        <f t="shared" si="37"/>
        <v>款</v>
      </c>
    </row>
    <row r="821" spans="1:8" ht="36" customHeight="1">
      <c r="A821" s="366">
        <v>2119999</v>
      </c>
      <c r="B821" s="375" t="s">
        <v>1553</v>
      </c>
      <c r="C821" s="375" t="s">
        <v>1554</v>
      </c>
      <c r="D821" s="256"/>
      <c r="E821" s="256">
        <v>10</v>
      </c>
      <c r="F821" s="63" t="str">
        <f t="shared" si="38"/>
        <v/>
      </c>
      <c r="G821" s="230" t="str">
        <f t="shared" si="36"/>
        <v>是</v>
      </c>
      <c r="H821" s="122" t="str">
        <f t="shared" si="37"/>
        <v>项</v>
      </c>
    </row>
    <row r="822" spans="1:8" ht="36" hidden="1" customHeight="1">
      <c r="A822" s="370" t="s">
        <v>1555</v>
      </c>
      <c r="B822" s="376" t="s">
        <v>1555</v>
      </c>
      <c r="C822" s="377" t="s">
        <v>552</v>
      </c>
      <c r="D822" s="256"/>
      <c r="E822" s="256"/>
      <c r="F822" s="63" t="str">
        <f t="shared" si="38"/>
        <v/>
      </c>
      <c r="G822" s="230" t="str">
        <f t="shared" si="36"/>
        <v>否</v>
      </c>
      <c r="H822" s="122" t="str">
        <f t="shared" si="37"/>
        <v>项</v>
      </c>
    </row>
    <row r="823" spans="1:8" ht="36" customHeight="1">
      <c r="A823" s="366">
        <v>212</v>
      </c>
      <c r="B823" s="367" t="s">
        <v>124</v>
      </c>
      <c r="C823" s="254" t="s">
        <v>125</v>
      </c>
      <c r="D823" s="256">
        <v>74258</v>
      </c>
      <c r="E823" s="256">
        <v>59042</v>
      </c>
      <c r="F823" s="63">
        <f t="shared" si="38"/>
        <v>-0.20499999999999999</v>
      </c>
      <c r="G823" s="230" t="str">
        <f t="shared" si="36"/>
        <v>是</v>
      </c>
      <c r="H823" s="122" t="str">
        <f t="shared" si="37"/>
        <v>类</v>
      </c>
    </row>
    <row r="824" spans="1:8" ht="36" customHeight="1">
      <c r="A824" s="366">
        <v>21201</v>
      </c>
      <c r="B824" s="367" t="s">
        <v>1556</v>
      </c>
      <c r="C824" s="254" t="s">
        <v>1557</v>
      </c>
      <c r="D824" s="256">
        <v>11906</v>
      </c>
      <c r="E824" s="256">
        <v>7725</v>
      </c>
      <c r="F824" s="63">
        <f t="shared" si="38"/>
        <v>-0.35099999999999998</v>
      </c>
      <c r="G824" s="230" t="str">
        <f t="shared" si="36"/>
        <v>是</v>
      </c>
      <c r="H824" s="122" t="str">
        <f t="shared" si="37"/>
        <v>款</v>
      </c>
    </row>
    <row r="825" spans="1:8" ht="36" customHeight="1">
      <c r="A825" s="366">
        <v>2120101</v>
      </c>
      <c r="B825" s="368" t="s">
        <v>1558</v>
      </c>
      <c r="C825" s="258" t="s">
        <v>172</v>
      </c>
      <c r="D825" s="256">
        <v>2964</v>
      </c>
      <c r="E825" s="256">
        <v>2150</v>
      </c>
      <c r="F825" s="63">
        <f t="shared" si="38"/>
        <v>-0.27500000000000002</v>
      </c>
      <c r="G825" s="230" t="str">
        <f t="shared" si="36"/>
        <v>是</v>
      </c>
      <c r="H825" s="122" t="str">
        <f t="shared" si="37"/>
        <v>项</v>
      </c>
    </row>
    <row r="826" spans="1:8" ht="36" customHeight="1">
      <c r="A826" s="366">
        <v>2120102</v>
      </c>
      <c r="B826" s="368" t="s">
        <v>1559</v>
      </c>
      <c r="C826" s="258" t="s">
        <v>174</v>
      </c>
      <c r="D826" s="256">
        <v>7</v>
      </c>
      <c r="E826" s="256">
        <v>60</v>
      </c>
      <c r="F826" s="63">
        <f t="shared" si="38"/>
        <v>7.5709999999999997</v>
      </c>
      <c r="G826" s="230" t="str">
        <f t="shared" si="36"/>
        <v>是</v>
      </c>
      <c r="H826" s="122" t="str">
        <f t="shared" si="37"/>
        <v>项</v>
      </c>
    </row>
    <row r="827" spans="1:8" ht="36" hidden="1" customHeight="1">
      <c r="A827" s="366">
        <v>2120103</v>
      </c>
      <c r="B827" s="368" t="s">
        <v>1560</v>
      </c>
      <c r="C827" s="258" t="s">
        <v>176</v>
      </c>
      <c r="D827" s="256">
        <v>0</v>
      </c>
      <c r="E827" s="256">
        <v>0</v>
      </c>
      <c r="F827" s="63" t="str">
        <f t="shared" si="38"/>
        <v/>
      </c>
      <c r="G827" s="230" t="str">
        <f t="shared" si="36"/>
        <v>否</v>
      </c>
      <c r="H827" s="122" t="str">
        <f t="shared" si="37"/>
        <v>项</v>
      </c>
    </row>
    <row r="828" spans="1:8" ht="36" customHeight="1">
      <c r="A828" s="366">
        <v>2120104</v>
      </c>
      <c r="B828" s="368" t="s">
        <v>1561</v>
      </c>
      <c r="C828" s="258" t="s">
        <v>1562</v>
      </c>
      <c r="D828" s="256">
        <v>6755</v>
      </c>
      <c r="E828" s="256">
        <v>5400</v>
      </c>
      <c r="F828" s="63">
        <f t="shared" si="38"/>
        <v>-0.20100000000000001</v>
      </c>
      <c r="G828" s="230" t="str">
        <f t="shared" si="36"/>
        <v>是</v>
      </c>
      <c r="H828" s="122" t="str">
        <f t="shared" si="37"/>
        <v>项</v>
      </c>
    </row>
    <row r="829" spans="1:8" ht="36" hidden="1" customHeight="1">
      <c r="A829" s="366">
        <v>2120105</v>
      </c>
      <c r="B829" s="368" t="s">
        <v>1563</v>
      </c>
      <c r="C829" s="258" t="s">
        <v>1564</v>
      </c>
      <c r="D829" s="256">
        <v>0</v>
      </c>
      <c r="E829" s="256">
        <v>0</v>
      </c>
      <c r="F829" s="63" t="str">
        <f t="shared" si="38"/>
        <v/>
      </c>
      <c r="G829" s="230" t="str">
        <f t="shared" si="36"/>
        <v>否</v>
      </c>
      <c r="H829" s="122" t="str">
        <f t="shared" si="37"/>
        <v>项</v>
      </c>
    </row>
    <row r="830" spans="1:8" ht="36" hidden="1" customHeight="1">
      <c r="A830" s="366">
        <v>2120106</v>
      </c>
      <c r="B830" s="368" t="s">
        <v>1565</v>
      </c>
      <c r="C830" s="258" t="s">
        <v>1566</v>
      </c>
      <c r="D830" s="256">
        <v>0</v>
      </c>
      <c r="E830" s="256">
        <v>0</v>
      </c>
      <c r="F830" s="63" t="str">
        <f t="shared" si="38"/>
        <v/>
      </c>
      <c r="G830" s="230" t="str">
        <f t="shared" si="36"/>
        <v>否</v>
      </c>
      <c r="H830" s="122" t="str">
        <f t="shared" si="37"/>
        <v>项</v>
      </c>
    </row>
    <row r="831" spans="1:8" ht="36" hidden="1" customHeight="1">
      <c r="A831" s="366">
        <v>2120107</v>
      </c>
      <c r="B831" s="368" t="s">
        <v>1567</v>
      </c>
      <c r="C831" s="258" t="s">
        <v>1568</v>
      </c>
      <c r="D831" s="256">
        <v>0</v>
      </c>
      <c r="E831" s="256">
        <v>0</v>
      </c>
      <c r="F831" s="63" t="str">
        <f t="shared" si="38"/>
        <v/>
      </c>
      <c r="G831" s="230" t="str">
        <f t="shared" si="36"/>
        <v>否</v>
      </c>
      <c r="H831" s="122" t="str">
        <f t="shared" si="37"/>
        <v>项</v>
      </c>
    </row>
    <row r="832" spans="1:8" ht="36" customHeight="1">
      <c r="A832" s="366">
        <v>2120109</v>
      </c>
      <c r="B832" s="368" t="s">
        <v>1569</v>
      </c>
      <c r="C832" s="258" t="s">
        <v>1570</v>
      </c>
      <c r="D832" s="256">
        <v>180</v>
      </c>
      <c r="E832" s="256">
        <v>90</v>
      </c>
      <c r="F832" s="63">
        <f t="shared" si="38"/>
        <v>-0.5</v>
      </c>
      <c r="G832" s="230" t="str">
        <f t="shared" si="36"/>
        <v>是</v>
      </c>
      <c r="H832" s="122" t="str">
        <f t="shared" si="37"/>
        <v>项</v>
      </c>
    </row>
    <row r="833" spans="1:8" ht="36" hidden="1" customHeight="1">
      <c r="A833" s="366">
        <v>2120110</v>
      </c>
      <c r="B833" s="368" t="s">
        <v>1571</v>
      </c>
      <c r="C833" s="258" t="s">
        <v>1572</v>
      </c>
      <c r="D833" s="256">
        <v>0</v>
      </c>
      <c r="E833" s="256">
        <v>0</v>
      </c>
      <c r="F833" s="63" t="str">
        <f t="shared" si="38"/>
        <v/>
      </c>
      <c r="G833" s="230" t="str">
        <f t="shared" si="36"/>
        <v>否</v>
      </c>
      <c r="H833" s="122" t="str">
        <f t="shared" si="37"/>
        <v>项</v>
      </c>
    </row>
    <row r="834" spans="1:8" ht="36" customHeight="1">
      <c r="A834" s="366">
        <v>2120199</v>
      </c>
      <c r="B834" s="368" t="s">
        <v>1573</v>
      </c>
      <c r="C834" s="258" t="s">
        <v>1574</v>
      </c>
      <c r="D834" s="256">
        <v>2000</v>
      </c>
      <c r="E834" s="256">
        <v>25</v>
      </c>
      <c r="F834" s="63">
        <f t="shared" si="38"/>
        <v>-0.98799999999999999</v>
      </c>
      <c r="G834" s="230" t="str">
        <f t="shared" si="36"/>
        <v>是</v>
      </c>
      <c r="H834" s="122" t="str">
        <f t="shared" si="37"/>
        <v>项</v>
      </c>
    </row>
    <row r="835" spans="1:8" ht="36" customHeight="1">
      <c r="A835" s="366">
        <v>21202</v>
      </c>
      <c r="B835" s="367" t="s">
        <v>1575</v>
      </c>
      <c r="C835" s="254" t="s">
        <v>1576</v>
      </c>
      <c r="D835" s="256">
        <v>3293</v>
      </c>
      <c r="E835" s="256">
        <v>2680</v>
      </c>
      <c r="F835" s="63">
        <f t="shared" si="38"/>
        <v>-0.186</v>
      </c>
      <c r="G835" s="230" t="str">
        <f t="shared" si="36"/>
        <v>是</v>
      </c>
      <c r="H835" s="122" t="str">
        <f t="shared" si="37"/>
        <v>款</v>
      </c>
    </row>
    <row r="836" spans="1:8" ht="36" customHeight="1">
      <c r="A836" s="370">
        <v>2120201</v>
      </c>
      <c r="B836" s="368">
        <v>2120201</v>
      </c>
      <c r="C836" s="379" t="s">
        <v>1577</v>
      </c>
      <c r="D836" s="256">
        <v>3293</v>
      </c>
      <c r="E836" s="256">
        <v>2680</v>
      </c>
      <c r="F836" s="63">
        <f t="shared" si="38"/>
        <v>-0.186</v>
      </c>
      <c r="G836" s="230" t="str">
        <f t="shared" ref="G836:G899" si="39">IF(LEN(B836)=3,"是",IF(C836&lt;&gt;"",IF(SUM(D836:E836)&lt;&gt;0,"是","否"),"是"))</f>
        <v>是</v>
      </c>
      <c r="H836" s="122" t="str">
        <f t="shared" ref="H836:H899" si="40">IF(LEN(B836)=3,"类",IF(LEN(B836)=5,"款","项"))</f>
        <v>项</v>
      </c>
    </row>
    <row r="837" spans="1:8" ht="36" customHeight="1">
      <c r="A837" s="366">
        <v>21203</v>
      </c>
      <c r="B837" s="367" t="s">
        <v>1578</v>
      </c>
      <c r="C837" s="254" t="s">
        <v>1579</v>
      </c>
      <c r="D837" s="256">
        <v>39588</v>
      </c>
      <c r="E837" s="256">
        <v>40692</v>
      </c>
      <c r="F837" s="63">
        <f t="shared" ref="F837:F900" si="41">IF(D837&gt;0,E837/D837-1,IF(D837&lt;0,-(E837/D837-1),""))</f>
        <v>2.8000000000000001E-2</v>
      </c>
      <c r="G837" s="230" t="str">
        <f t="shared" si="39"/>
        <v>是</v>
      </c>
      <c r="H837" s="122" t="str">
        <f t="shared" si="40"/>
        <v>款</v>
      </c>
    </row>
    <row r="838" spans="1:8" ht="36" customHeight="1">
      <c r="A838" s="366">
        <v>2120303</v>
      </c>
      <c r="B838" s="368" t="s">
        <v>1580</v>
      </c>
      <c r="C838" s="258" t="s">
        <v>1581</v>
      </c>
      <c r="D838" s="256">
        <v>29248</v>
      </c>
      <c r="E838" s="256">
        <v>30292</v>
      </c>
      <c r="F838" s="63">
        <f t="shared" si="41"/>
        <v>3.5999999999999997E-2</v>
      </c>
      <c r="G838" s="230" t="str">
        <f t="shared" si="39"/>
        <v>是</v>
      </c>
      <c r="H838" s="122" t="str">
        <f t="shared" si="40"/>
        <v>项</v>
      </c>
    </row>
    <row r="839" spans="1:8" ht="36" customHeight="1">
      <c r="A839" s="366">
        <v>2120399</v>
      </c>
      <c r="B839" s="368" t="s">
        <v>1582</v>
      </c>
      <c r="C839" s="258" t="s">
        <v>1583</v>
      </c>
      <c r="D839" s="256">
        <v>10340</v>
      </c>
      <c r="E839" s="256">
        <v>10400</v>
      </c>
      <c r="F839" s="63">
        <f t="shared" si="41"/>
        <v>6.0000000000000001E-3</v>
      </c>
      <c r="G839" s="230" t="str">
        <f t="shared" si="39"/>
        <v>是</v>
      </c>
      <c r="H839" s="122" t="str">
        <f t="shared" si="40"/>
        <v>项</v>
      </c>
    </row>
    <row r="840" spans="1:8" ht="36" customHeight="1">
      <c r="A840" s="366">
        <v>21205</v>
      </c>
      <c r="B840" s="367" t="s">
        <v>1584</v>
      </c>
      <c r="C840" s="254" t="s">
        <v>1585</v>
      </c>
      <c r="D840" s="256">
        <v>5750</v>
      </c>
      <c r="E840" s="256">
        <v>7310</v>
      </c>
      <c r="F840" s="63">
        <f t="shared" si="41"/>
        <v>0.27100000000000002</v>
      </c>
      <c r="G840" s="230" t="str">
        <f t="shared" si="39"/>
        <v>是</v>
      </c>
      <c r="H840" s="122" t="str">
        <f t="shared" si="40"/>
        <v>款</v>
      </c>
    </row>
    <row r="841" spans="1:8" ht="36" customHeight="1">
      <c r="A841" s="370">
        <v>2120501</v>
      </c>
      <c r="B841" s="368">
        <v>2120501</v>
      </c>
      <c r="C841" s="379" t="s">
        <v>1586</v>
      </c>
      <c r="D841" s="256">
        <v>5750</v>
      </c>
      <c r="E841" s="256">
        <v>7310</v>
      </c>
      <c r="F841" s="63">
        <f t="shared" si="41"/>
        <v>0.27100000000000002</v>
      </c>
      <c r="G841" s="230" t="str">
        <f t="shared" si="39"/>
        <v>是</v>
      </c>
      <c r="H841" s="122" t="str">
        <f t="shared" si="40"/>
        <v>项</v>
      </c>
    </row>
    <row r="842" spans="1:8" ht="36" customHeight="1">
      <c r="A842" s="366">
        <v>21206</v>
      </c>
      <c r="B842" s="367" t="s">
        <v>1587</v>
      </c>
      <c r="C842" s="254" t="s">
        <v>1588</v>
      </c>
      <c r="D842" s="256">
        <v>621</v>
      </c>
      <c r="E842" s="256">
        <v>635</v>
      </c>
      <c r="F842" s="63">
        <f t="shared" si="41"/>
        <v>2.3E-2</v>
      </c>
      <c r="G842" s="230" t="str">
        <f t="shared" si="39"/>
        <v>是</v>
      </c>
      <c r="H842" s="122" t="str">
        <f t="shared" si="40"/>
        <v>款</v>
      </c>
    </row>
    <row r="843" spans="1:8" ht="36" customHeight="1">
      <c r="A843" s="370">
        <v>2120601</v>
      </c>
      <c r="B843" s="368">
        <v>2120601</v>
      </c>
      <c r="C843" s="379" t="s">
        <v>1589</v>
      </c>
      <c r="D843" s="256">
        <v>621</v>
      </c>
      <c r="E843" s="256">
        <v>635</v>
      </c>
      <c r="F843" s="63">
        <f t="shared" si="41"/>
        <v>2.3E-2</v>
      </c>
      <c r="G843" s="230" t="str">
        <f t="shared" si="39"/>
        <v>是</v>
      </c>
      <c r="H843" s="122" t="str">
        <f t="shared" si="40"/>
        <v>项</v>
      </c>
    </row>
    <row r="844" spans="1:8" ht="36" customHeight="1">
      <c r="A844" s="366">
        <v>21299</v>
      </c>
      <c r="B844" s="367" t="s">
        <v>1590</v>
      </c>
      <c r="C844" s="254" t="s">
        <v>1591</v>
      </c>
      <c r="D844" s="256">
        <v>13100</v>
      </c>
      <c r="E844" s="256">
        <v>0</v>
      </c>
      <c r="F844" s="63">
        <f t="shared" si="41"/>
        <v>-1</v>
      </c>
      <c r="G844" s="230" t="str">
        <f t="shared" si="39"/>
        <v>是</v>
      </c>
      <c r="H844" s="122" t="str">
        <f t="shared" si="40"/>
        <v>款</v>
      </c>
    </row>
    <row r="845" spans="1:8" ht="36" customHeight="1">
      <c r="A845" s="370">
        <v>2129999</v>
      </c>
      <c r="B845" s="368">
        <v>2129999</v>
      </c>
      <c r="C845" s="379" t="s">
        <v>1592</v>
      </c>
      <c r="D845" s="256">
        <v>13100</v>
      </c>
      <c r="E845" s="256">
        <v>0</v>
      </c>
      <c r="F845" s="63">
        <f t="shared" si="41"/>
        <v>-1</v>
      </c>
      <c r="G845" s="230" t="str">
        <f t="shared" si="39"/>
        <v>是</v>
      </c>
      <c r="H845" s="122" t="str">
        <f t="shared" si="40"/>
        <v>项</v>
      </c>
    </row>
    <row r="846" spans="1:8" ht="36" hidden="1" customHeight="1">
      <c r="A846" s="370" t="s">
        <v>1593</v>
      </c>
      <c r="B846" s="372" t="s">
        <v>1593</v>
      </c>
      <c r="C846" s="377" t="s">
        <v>552</v>
      </c>
      <c r="D846" s="256"/>
      <c r="E846" s="256"/>
      <c r="F846" s="63" t="str">
        <f t="shared" si="41"/>
        <v/>
      </c>
      <c r="G846" s="230" t="str">
        <f t="shared" si="39"/>
        <v>否</v>
      </c>
      <c r="H846" s="122" t="str">
        <f t="shared" si="40"/>
        <v>项</v>
      </c>
    </row>
    <row r="847" spans="1:8" ht="36" customHeight="1">
      <c r="A847" s="366">
        <v>213</v>
      </c>
      <c r="B847" s="367" t="s">
        <v>126</v>
      </c>
      <c r="C847" s="254" t="s">
        <v>127</v>
      </c>
      <c r="D847" s="256">
        <v>66883</v>
      </c>
      <c r="E847" s="256">
        <v>27959</v>
      </c>
      <c r="F847" s="63">
        <f t="shared" si="41"/>
        <v>-0.58199999999999996</v>
      </c>
      <c r="G847" s="230" t="str">
        <f t="shared" si="39"/>
        <v>是</v>
      </c>
      <c r="H847" s="122" t="str">
        <f t="shared" si="40"/>
        <v>类</v>
      </c>
    </row>
    <row r="848" spans="1:8" ht="36" customHeight="1">
      <c r="A848" s="366">
        <v>21301</v>
      </c>
      <c r="B848" s="367" t="s">
        <v>1594</v>
      </c>
      <c r="C848" s="254" t="s">
        <v>1595</v>
      </c>
      <c r="D848" s="256">
        <v>25747</v>
      </c>
      <c r="E848" s="256">
        <v>10056</v>
      </c>
      <c r="F848" s="63">
        <f t="shared" si="41"/>
        <v>-0.60899999999999999</v>
      </c>
      <c r="G848" s="230" t="str">
        <f t="shared" si="39"/>
        <v>是</v>
      </c>
      <c r="H848" s="122" t="str">
        <f t="shared" si="40"/>
        <v>款</v>
      </c>
    </row>
    <row r="849" spans="1:8" ht="36" customHeight="1">
      <c r="A849" s="366">
        <v>2130101</v>
      </c>
      <c r="B849" s="368" t="s">
        <v>1596</v>
      </c>
      <c r="C849" s="258" t="s">
        <v>172</v>
      </c>
      <c r="D849" s="256">
        <v>1200</v>
      </c>
      <c r="E849" s="256">
        <v>1010</v>
      </c>
      <c r="F849" s="63">
        <f t="shared" si="41"/>
        <v>-0.158</v>
      </c>
      <c r="G849" s="230" t="str">
        <f t="shared" si="39"/>
        <v>是</v>
      </c>
      <c r="H849" s="122" t="str">
        <f t="shared" si="40"/>
        <v>项</v>
      </c>
    </row>
    <row r="850" spans="1:8" ht="36" hidden="1" customHeight="1">
      <c r="A850" s="366">
        <v>2130102</v>
      </c>
      <c r="B850" s="368" t="s">
        <v>1597</v>
      </c>
      <c r="C850" s="258" t="s">
        <v>174</v>
      </c>
      <c r="D850" s="256">
        <v>0</v>
      </c>
      <c r="E850" s="256">
        <v>0</v>
      </c>
      <c r="F850" s="63" t="str">
        <f t="shared" si="41"/>
        <v/>
      </c>
      <c r="G850" s="230" t="str">
        <f t="shared" si="39"/>
        <v>否</v>
      </c>
      <c r="H850" s="122" t="str">
        <f t="shared" si="40"/>
        <v>项</v>
      </c>
    </row>
    <row r="851" spans="1:8" ht="36" hidden="1" customHeight="1">
      <c r="A851" s="366">
        <v>2130103</v>
      </c>
      <c r="B851" s="368" t="s">
        <v>1598</v>
      </c>
      <c r="C851" s="258" t="s">
        <v>176</v>
      </c>
      <c r="D851" s="256">
        <v>0</v>
      </c>
      <c r="E851" s="256">
        <v>0</v>
      </c>
      <c r="F851" s="63" t="str">
        <f t="shared" si="41"/>
        <v/>
      </c>
      <c r="G851" s="230" t="str">
        <f t="shared" si="39"/>
        <v>否</v>
      </c>
      <c r="H851" s="122" t="str">
        <f t="shared" si="40"/>
        <v>项</v>
      </c>
    </row>
    <row r="852" spans="1:8" ht="36" customHeight="1">
      <c r="A852" s="366">
        <v>2130104</v>
      </c>
      <c r="B852" s="368" t="s">
        <v>1599</v>
      </c>
      <c r="C852" s="258" t="s">
        <v>190</v>
      </c>
      <c r="D852" s="256">
        <v>7550</v>
      </c>
      <c r="E852" s="256">
        <v>6420</v>
      </c>
      <c r="F852" s="63">
        <f t="shared" si="41"/>
        <v>-0.15</v>
      </c>
      <c r="G852" s="230" t="str">
        <f t="shared" si="39"/>
        <v>是</v>
      </c>
      <c r="H852" s="122" t="str">
        <f t="shared" si="40"/>
        <v>项</v>
      </c>
    </row>
    <row r="853" spans="1:8" ht="36" hidden="1" customHeight="1">
      <c r="A853" s="366">
        <v>2130105</v>
      </c>
      <c r="B853" s="368" t="s">
        <v>1600</v>
      </c>
      <c r="C853" s="258" t="s">
        <v>1601</v>
      </c>
      <c r="D853" s="256">
        <v>0</v>
      </c>
      <c r="E853" s="256">
        <v>0</v>
      </c>
      <c r="F853" s="63" t="str">
        <f t="shared" si="41"/>
        <v/>
      </c>
      <c r="G853" s="230" t="str">
        <f t="shared" si="39"/>
        <v>否</v>
      </c>
      <c r="H853" s="122" t="str">
        <f t="shared" si="40"/>
        <v>项</v>
      </c>
    </row>
    <row r="854" spans="1:8" ht="36" customHeight="1">
      <c r="A854" s="366">
        <v>2130106</v>
      </c>
      <c r="B854" s="368" t="s">
        <v>1602</v>
      </c>
      <c r="C854" s="258" t="s">
        <v>1603</v>
      </c>
      <c r="D854" s="256">
        <v>530</v>
      </c>
      <c r="E854" s="256">
        <v>6</v>
      </c>
      <c r="F854" s="63">
        <f t="shared" si="41"/>
        <v>-0.98899999999999999</v>
      </c>
      <c r="G854" s="230" t="str">
        <f t="shared" si="39"/>
        <v>是</v>
      </c>
      <c r="H854" s="122" t="str">
        <f t="shared" si="40"/>
        <v>项</v>
      </c>
    </row>
    <row r="855" spans="1:8" ht="36" customHeight="1">
      <c r="A855" s="366">
        <v>2130108</v>
      </c>
      <c r="B855" s="368" t="s">
        <v>1604</v>
      </c>
      <c r="C855" s="258" t="s">
        <v>1605</v>
      </c>
      <c r="D855" s="256">
        <v>390</v>
      </c>
      <c r="E855" s="256">
        <v>103</v>
      </c>
      <c r="F855" s="63">
        <f t="shared" si="41"/>
        <v>-0.73599999999999999</v>
      </c>
      <c r="G855" s="230" t="str">
        <f t="shared" si="39"/>
        <v>是</v>
      </c>
      <c r="H855" s="122" t="str">
        <f t="shared" si="40"/>
        <v>项</v>
      </c>
    </row>
    <row r="856" spans="1:8" ht="36" customHeight="1">
      <c r="A856" s="366">
        <v>2130109</v>
      </c>
      <c r="B856" s="368" t="s">
        <v>1606</v>
      </c>
      <c r="C856" s="258" t="s">
        <v>1607</v>
      </c>
      <c r="D856" s="256">
        <v>25</v>
      </c>
      <c r="E856" s="256">
        <v>35</v>
      </c>
      <c r="F856" s="63">
        <f t="shared" si="41"/>
        <v>0.4</v>
      </c>
      <c r="G856" s="230" t="str">
        <f t="shared" si="39"/>
        <v>是</v>
      </c>
      <c r="H856" s="122" t="str">
        <f t="shared" si="40"/>
        <v>项</v>
      </c>
    </row>
    <row r="857" spans="1:8" ht="36" hidden="1" customHeight="1">
      <c r="A857" s="366">
        <v>2130110</v>
      </c>
      <c r="B857" s="368" t="s">
        <v>1608</v>
      </c>
      <c r="C857" s="258" t="s">
        <v>1609</v>
      </c>
      <c r="D857" s="256">
        <v>0</v>
      </c>
      <c r="E857" s="256">
        <v>0</v>
      </c>
      <c r="F857" s="63" t="str">
        <f t="shared" si="41"/>
        <v/>
      </c>
      <c r="G857" s="230" t="str">
        <f t="shared" si="39"/>
        <v>否</v>
      </c>
      <c r="H857" s="122" t="str">
        <f t="shared" si="40"/>
        <v>项</v>
      </c>
    </row>
    <row r="858" spans="1:8" ht="36" hidden="1" customHeight="1">
      <c r="A858" s="366">
        <v>2130111</v>
      </c>
      <c r="B858" s="368" t="s">
        <v>1610</v>
      </c>
      <c r="C858" s="258" t="s">
        <v>1611</v>
      </c>
      <c r="D858" s="256">
        <v>0</v>
      </c>
      <c r="E858" s="256">
        <v>0</v>
      </c>
      <c r="F858" s="63" t="str">
        <f t="shared" si="41"/>
        <v/>
      </c>
      <c r="G858" s="230" t="str">
        <f t="shared" si="39"/>
        <v>否</v>
      </c>
      <c r="H858" s="122" t="str">
        <f t="shared" si="40"/>
        <v>项</v>
      </c>
    </row>
    <row r="859" spans="1:8" ht="36" customHeight="1">
      <c r="A859" s="366">
        <v>2130112</v>
      </c>
      <c r="B859" s="368" t="s">
        <v>1612</v>
      </c>
      <c r="C859" s="258" t="s">
        <v>1613</v>
      </c>
      <c r="D859" s="256">
        <v>115</v>
      </c>
      <c r="E859" s="256">
        <v>0</v>
      </c>
      <c r="F859" s="63">
        <f t="shared" si="41"/>
        <v>-1</v>
      </c>
      <c r="G859" s="230" t="str">
        <f t="shared" si="39"/>
        <v>是</v>
      </c>
      <c r="H859" s="122" t="str">
        <f t="shared" si="40"/>
        <v>项</v>
      </c>
    </row>
    <row r="860" spans="1:8" ht="36" hidden="1" customHeight="1">
      <c r="A860" s="366">
        <v>2130114</v>
      </c>
      <c r="B860" s="368" t="s">
        <v>1614</v>
      </c>
      <c r="C860" s="258" t="s">
        <v>1615</v>
      </c>
      <c r="D860" s="256">
        <v>0</v>
      </c>
      <c r="E860" s="256">
        <v>0</v>
      </c>
      <c r="F860" s="63" t="str">
        <f t="shared" si="41"/>
        <v/>
      </c>
      <c r="G860" s="230" t="str">
        <f t="shared" si="39"/>
        <v>否</v>
      </c>
      <c r="H860" s="122" t="str">
        <f t="shared" si="40"/>
        <v>项</v>
      </c>
    </row>
    <row r="861" spans="1:8" ht="36" customHeight="1">
      <c r="A861" s="366">
        <v>2130119</v>
      </c>
      <c r="B861" s="368" t="s">
        <v>1616</v>
      </c>
      <c r="C861" s="258" t="s">
        <v>1617</v>
      </c>
      <c r="D861" s="256">
        <v>60</v>
      </c>
      <c r="E861" s="256">
        <v>30</v>
      </c>
      <c r="F861" s="63">
        <f t="shared" si="41"/>
        <v>-0.5</v>
      </c>
      <c r="G861" s="230" t="str">
        <f t="shared" si="39"/>
        <v>是</v>
      </c>
      <c r="H861" s="122" t="str">
        <f t="shared" si="40"/>
        <v>项</v>
      </c>
    </row>
    <row r="862" spans="1:8" ht="36" hidden="1" customHeight="1">
      <c r="A862" s="366">
        <v>2130120</v>
      </c>
      <c r="B862" s="368" t="s">
        <v>1618</v>
      </c>
      <c r="C862" s="258" t="s">
        <v>1619</v>
      </c>
      <c r="D862" s="256">
        <v>0</v>
      </c>
      <c r="E862" s="256">
        <v>0</v>
      </c>
      <c r="F862" s="63" t="str">
        <f t="shared" si="41"/>
        <v/>
      </c>
      <c r="G862" s="230" t="str">
        <f t="shared" si="39"/>
        <v>否</v>
      </c>
      <c r="H862" s="122" t="str">
        <f t="shared" si="40"/>
        <v>项</v>
      </c>
    </row>
    <row r="863" spans="1:8" ht="36" hidden="1" customHeight="1">
      <c r="A863" s="366">
        <v>2130121</v>
      </c>
      <c r="B863" s="368" t="s">
        <v>1620</v>
      </c>
      <c r="C863" s="258" t="s">
        <v>1621</v>
      </c>
      <c r="D863" s="256">
        <v>0</v>
      </c>
      <c r="E863" s="256">
        <v>0</v>
      </c>
      <c r="F863" s="63" t="str">
        <f t="shared" si="41"/>
        <v/>
      </c>
      <c r="G863" s="230" t="str">
        <f t="shared" si="39"/>
        <v>否</v>
      </c>
      <c r="H863" s="122" t="str">
        <f t="shared" si="40"/>
        <v>项</v>
      </c>
    </row>
    <row r="864" spans="1:8" ht="36" customHeight="1">
      <c r="A864" s="366">
        <v>2130122</v>
      </c>
      <c r="B864" s="368" t="s">
        <v>1622</v>
      </c>
      <c r="C864" s="258" t="s">
        <v>1623</v>
      </c>
      <c r="D864" s="256">
        <v>300</v>
      </c>
      <c r="E864" s="256">
        <v>7</v>
      </c>
      <c r="F864" s="63">
        <f t="shared" si="41"/>
        <v>-0.97699999999999998</v>
      </c>
      <c r="G864" s="230" t="str">
        <f t="shared" si="39"/>
        <v>是</v>
      </c>
      <c r="H864" s="122" t="str">
        <f t="shared" si="40"/>
        <v>项</v>
      </c>
    </row>
    <row r="865" spans="1:8" ht="36" customHeight="1">
      <c r="A865" s="366">
        <v>2130124</v>
      </c>
      <c r="B865" s="368" t="s">
        <v>1624</v>
      </c>
      <c r="C865" s="258" t="s">
        <v>1625</v>
      </c>
      <c r="D865" s="256">
        <v>430</v>
      </c>
      <c r="E865" s="256">
        <v>5</v>
      </c>
      <c r="F865" s="63">
        <f t="shared" si="41"/>
        <v>-0.98799999999999999</v>
      </c>
      <c r="G865" s="230" t="str">
        <f t="shared" si="39"/>
        <v>是</v>
      </c>
      <c r="H865" s="122" t="str">
        <f t="shared" si="40"/>
        <v>项</v>
      </c>
    </row>
    <row r="866" spans="1:8" ht="36" customHeight="1">
      <c r="A866" s="366">
        <v>2130125</v>
      </c>
      <c r="B866" s="368" t="s">
        <v>1626</v>
      </c>
      <c r="C866" s="258" t="s">
        <v>1627</v>
      </c>
      <c r="D866" s="256">
        <v>600</v>
      </c>
      <c r="E866" s="256">
        <v>0</v>
      </c>
      <c r="F866" s="63">
        <f t="shared" si="41"/>
        <v>-1</v>
      </c>
      <c r="G866" s="230" t="str">
        <f t="shared" si="39"/>
        <v>是</v>
      </c>
      <c r="H866" s="122" t="str">
        <f t="shared" si="40"/>
        <v>项</v>
      </c>
    </row>
    <row r="867" spans="1:8" ht="36" customHeight="1">
      <c r="A867" s="366">
        <v>2130126</v>
      </c>
      <c r="B867" s="368" t="s">
        <v>1628</v>
      </c>
      <c r="C867" s="258" t="s">
        <v>1629</v>
      </c>
      <c r="D867" s="256">
        <v>3300</v>
      </c>
      <c r="E867" s="256">
        <v>170</v>
      </c>
      <c r="F867" s="63">
        <f t="shared" si="41"/>
        <v>-0.94799999999999995</v>
      </c>
      <c r="G867" s="230" t="str">
        <f t="shared" si="39"/>
        <v>是</v>
      </c>
      <c r="H867" s="122" t="str">
        <f t="shared" si="40"/>
        <v>项</v>
      </c>
    </row>
    <row r="868" spans="1:8" ht="36" customHeight="1">
      <c r="A868" s="366">
        <v>2130135</v>
      </c>
      <c r="B868" s="368" t="s">
        <v>1630</v>
      </c>
      <c r="C868" s="258" t="s">
        <v>1631</v>
      </c>
      <c r="D868" s="256">
        <v>3000</v>
      </c>
      <c r="E868" s="256">
        <v>0</v>
      </c>
      <c r="F868" s="63">
        <f t="shared" si="41"/>
        <v>-1</v>
      </c>
      <c r="G868" s="230" t="str">
        <f t="shared" si="39"/>
        <v>是</v>
      </c>
      <c r="H868" s="122" t="str">
        <f t="shared" si="40"/>
        <v>项</v>
      </c>
    </row>
    <row r="869" spans="1:8" ht="36" customHeight="1">
      <c r="A869" s="366">
        <v>2130142</v>
      </c>
      <c r="B869" s="368" t="s">
        <v>1632</v>
      </c>
      <c r="C869" s="258" t="s">
        <v>1633</v>
      </c>
      <c r="D869" s="256">
        <v>1117</v>
      </c>
      <c r="E869" s="256">
        <v>0</v>
      </c>
      <c r="F869" s="63">
        <f t="shared" si="41"/>
        <v>-1</v>
      </c>
      <c r="G869" s="230" t="str">
        <f t="shared" si="39"/>
        <v>是</v>
      </c>
      <c r="H869" s="122" t="str">
        <f t="shared" si="40"/>
        <v>项</v>
      </c>
    </row>
    <row r="870" spans="1:8" ht="36" hidden="1" customHeight="1">
      <c r="A870" s="366">
        <v>2130148</v>
      </c>
      <c r="B870" s="368" t="s">
        <v>1634</v>
      </c>
      <c r="C870" s="258" t="s">
        <v>1635</v>
      </c>
      <c r="D870" s="256">
        <v>0</v>
      </c>
      <c r="E870" s="256">
        <v>0</v>
      </c>
      <c r="F870" s="63" t="str">
        <f t="shared" si="41"/>
        <v/>
      </c>
      <c r="G870" s="230" t="str">
        <f t="shared" si="39"/>
        <v>否</v>
      </c>
      <c r="H870" s="122" t="str">
        <f t="shared" si="40"/>
        <v>项</v>
      </c>
    </row>
    <row r="871" spans="1:8" ht="36" customHeight="1">
      <c r="A871" s="366">
        <v>2130152</v>
      </c>
      <c r="B871" s="368" t="s">
        <v>1636</v>
      </c>
      <c r="C871" s="258" t="s">
        <v>1637</v>
      </c>
      <c r="D871" s="256">
        <v>150</v>
      </c>
      <c r="E871" s="256">
        <v>0</v>
      </c>
      <c r="F871" s="63">
        <f t="shared" si="41"/>
        <v>-1</v>
      </c>
      <c r="G871" s="230" t="str">
        <f t="shared" si="39"/>
        <v>是</v>
      </c>
      <c r="H871" s="122" t="str">
        <f t="shared" si="40"/>
        <v>项</v>
      </c>
    </row>
    <row r="872" spans="1:8" ht="36" customHeight="1">
      <c r="A872" s="366">
        <v>2130153</v>
      </c>
      <c r="B872" s="368" t="s">
        <v>1638</v>
      </c>
      <c r="C872" s="258" t="s">
        <v>1639</v>
      </c>
      <c r="D872" s="256">
        <v>2980</v>
      </c>
      <c r="E872" s="256">
        <v>770</v>
      </c>
      <c r="F872" s="63">
        <f t="shared" si="41"/>
        <v>-0.74199999999999999</v>
      </c>
      <c r="G872" s="230" t="str">
        <f t="shared" si="39"/>
        <v>是</v>
      </c>
      <c r="H872" s="122" t="str">
        <f t="shared" si="40"/>
        <v>项</v>
      </c>
    </row>
    <row r="873" spans="1:8" ht="36" customHeight="1">
      <c r="A873" s="366">
        <v>2130199</v>
      </c>
      <c r="B873" s="368" t="s">
        <v>1640</v>
      </c>
      <c r="C873" s="258" t="s">
        <v>1641</v>
      </c>
      <c r="D873" s="256">
        <v>4000</v>
      </c>
      <c r="E873" s="256">
        <v>1500</v>
      </c>
      <c r="F873" s="63">
        <f t="shared" si="41"/>
        <v>-0.625</v>
      </c>
      <c r="G873" s="230" t="str">
        <f t="shared" si="39"/>
        <v>是</v>
      </c>
      <c r="H873" s="122" t="str">
        <f t="shared" si="40"/>
        <v>项</v>
      </c>
    </row>
    <row r="874" spans="1:8" ht="36" customHeight="1">
      <c r="A874" s="366">
        <v>21302</v>
      </c>
      <c r="B874" s="367" t="s">
        <v>1642</v>
      </c>
      <c r="C874" s="254" t="s">
        <v>1643</v>
      </c>
      <c r="D874" s="256">
        <v>9929</v>
      </c>
      <c r="E874" s="256">
        <v>4708</v>
      </c>
      <c r="F874" s="63">
        <f t="shared" si="41"/>
        <v>-0.52600000000000002</v>
      </c>
      <c r="G874" s="230" t="str">
        <f t="shared" si="39"/>
        <v>是</v>
      </c>
      <c r="H874" s="122" t="str">
        <f t="shared" si="40"/>
        <v>款</v>
      </c>
    </row>
    <row r="875" spans="1:8" ht="36" customHeight="1">
      <c r="A875" s="366">
        <v>2130201</v>
      </c>
      <c r="B875" s="368" t="s">
        <v>1644</v>
      </c>
      <c r="C875" s="258" t="s">
        <v>172</v>
      </c>
      <c r="D875" s="256">
        <v>1318</v>
      </c>
      <c r="E875" s="256">
        <v>1290</v>
      </c>
      <c r="F875" s="63">
        <f t="shared" si="41"/>
        <v>-2.1000000000000001E-2</v>
      </c>
      <c r="G875" s="230" t="str">
        <f t="shared" si="39"/>
        <v>是</v>
      </c>
      <c r="H875" s="122" t="str">
        <f t="shared" si="40"/>
        <v>项</v>
      </c>
    </row>
    <row r="876" spans="1:8" ht="36" hidden="1" customHeight="1">
      <c r="A876" s="366">
        <v>2130202</v>
      </c>
      <c r="B876" s="368" t="s">
        <v>1645</v>
      </c>
      <c r="C876" s="258" t="s">
        <v>174</v>
      </c>
      <c r="D876" s="256">
        <v>0</v>
      </c>
      <c r="E876" s="256">
        <v>0</v>
      </c>
      <c r="F876" s="63" t="str">
        <f t="shared" si="41"/>
        <v/>
      </c>
      <c r="G876" s="230" t="str">
        <f t="shared" si="39"/>
        <v>否</v>
      </c>
      <c r="H876" s="122" t="str">
        <f t="shared" si="40"/>
        <v>项</v>
      </c>
    </row>
    <row r="877" spans="1:8" ht="36" hidden="1" customHeight="1">
      <c r="A877" s="366">
        <v>2130203</v>
      </c>
      <c r="B877" s="368" t="s">
        <v>1646</v>
      </c>
      <c r="C877" s="258" t="s">
        <v>176</v>
      </c>
      <c r="D877" s="256">
        <v>0</v>
      </c>
      <c r="E877" s="256">
        <v>0</v>
      </c>
      <c r="F877" s="63" t="str">
        <f t="shared" si="41"/>
        <v/>
      </c>
      <c r="G877" s="230" t="str">
        <f t="shared" si="39"/>
        <v>否</v>
      </c>
      <c r="H877" s="122" t="str">
        <f t="shared" si="40"/>
        <v>项</v>
      </c>
    </row>
    <row r="878" spans="1:8" ht="36" customHeight="1">
      <c r="A878" s="366">
        <v>2130204</v>
      </c>
      <c r="B878" s="368" t="s">
        <v>1647</v>
      </c>
      <c r="C878" s="258" t="s">
        <v>1648</v>
      </c>
      <c r="D878" s="256">
        <v>956</v>
      </c>
      <c r="E878" s="256">
        <v>930</v>
      </c>
      <c r="F878" s="63">
        <f t="shared" si="41"/>
        <v>-2.7E-2</v>
      </c>
      <c r="G878" s="230" t="str">
        <f t="shared" si="39"/>
        <v>是</v>
      </c>
      <c r="H878" s="122" t="str">
        <f t="shared" si="40"/>
        <v>项</v>
      </c>
    </row>
    <row r="879" spans="1:8" ht="36" customHeight="1">
      <c r="A879" s="366">
        <v>2130205</v>
      </c>
      <c r="B879" s="368" t="s">
        <v>1649</v>
      </c>
      <c r="C879" s="258" t="s">
        <v>1650</v>
      </c>
      <c r="D879" s="256">
        <v>75</v>
      </c>
      <c r="E879" s="256">
        <v>800</v>
      </c>
      <c r="F879" s="63">
        <f t="shared" si="41"/>
        <v>9.6669999999999998</v>
      </c>
      <c r="G879" s="230" t="str">
        <f t="shared" si="39"/>
        <v>是</v>
      </c>
      <c r="H879" s="122" t="str">
        <f t="shared" si="40"/>
        <v>项</v>
      </c>
    </row>
    <row r="880" spans="1:8" ht="36" hidden="1" customHeight="1">
      <c r="A880" s="366">
        <v>2130206</v>
      </c>
      <c r="B880" s="368" t="s">
        <v>1651</v>
      </c>
      <c r="C880" s="258" t="s">
        <v>1652</v>
      </c>
      <c r="D880" s="256">
        <v>0</v>
      </c>
      <c r="E880" s="256">
        <v>0</v>
      </c>
      <c r="F880" s="63" t="str">
        <f t="shared" si="41"/>
        <v/>
      </c>
      <c r="G880" s="230" t="str">
        <f t="shared" si="39"/>
        <v>否</v>
      </c>
      <c r="H880" s="122" t="str">
        <f t="shared" si="40"/>
        <v>项</v>
      </c>
    </row>
    <row r="881" spans="1:8" ht="36" customHeight="1">
      <c r="A881" s="366">
        <v>2130207</v>
      </c>
      <c r="B881" s="368" t="s">
        <v>1653</v>
      </c>
      <c r="C881" s="258" t="s">
        <v>1654</v>
      </c>
      <c r="D881" s="256">
        <v>855</v>
      </c>
      <c r="E881" s="256">
        <v>50</v>
      </c>
      <c r="F881" s="63">
        <f t="shared" si="41"/>
        <v>-0.94199999999999995</v>
      </c>
      <c r="G881" s="230" t="str">
        <f t="shared" si="39"/>
        <v>是</v>
      </c>
      <c r="H881" s="122" t="str">
        <f t="shared" si="40"/>
        <v>项</v>
      </c>
    </row>
    <row r="882" spans="1:8" ht="36" customHeight="1">
      <c r="A882" s="366">
        <v>2130209</v>
      </c>
      <c r="B882" s="368" t="s">
        <v>1655</v>
      </c>
      <c r="C882" s="258" t="s">
        <v>1656</v>
      </c>
      <c r="D882" s="256">
        <v>970</v>
      </c>
      <c r="E882" s="256">
        <v>0</v>
      </c>
      <c r="F882" s="63">
        <f t="shared" si="41"/>
        <v>-1</v>
      </c>
      <c r="G882" s="230" t="str">
        <f t="shared" si="39"/>
        <v>是</v>
      </c>
      <c r="H882" s="122" t="str">
        <f t="shared" si="40"/>
        <v>项</v>
      </c>
    </row>
    <row r="883" spans="1:8" ht="36" customHeight="1">
      <c r="A883" s="366">
        <v>2130210</v>
      </c>
      <c r="B883" s="368" t="s">
        <v>1657</v>
      </c>
      <c r="C883" s="258" t="s">
        <v>1658</v>
      </c>
      <c r="D883" s="256">
        <v>10</v>
      </c>
      <c r="E883" s="256">
        <v>0</v>
      </c>
      <c r="F883" s="63">
        <f t="shared" si="41"/>
        <v>-1</v>
      </c>
      <c r="G883" s="230" t="str">
        <f t="shared" si="39"/>
        <v>是</v>
      </c>
      <c r="H883" s="122" t="str">
        <f t="shared" si="40"/>
        <v>项</v>
      </c>
    </row>
    <row r="884" spans="1:8" ht="36" customHeight="1">
      <c r="A884" s="366">
        <v>2130211</v>
      </c>
      <c r="B884" s="368" t="s">
        <v>1659</v>
      </c>
      <c r="C884" s="258" t="s">
        <v>1660</v>
      </c>
      <c r="D884" s="256">
        <v>14</v>
      </c>
      <c r="E884" s="256">
        <v>25</v>
      </c>
      <c r="F884" s="63">
        <f t="shared" si="41"/>
        <v>0.78600000000000003</v>
      </c>
      <c r="G884" s="230" t="str">
        <f t="shared" si="39"/>
        <v>是</v>
      </c>
      <c r="H884" s="122" t="str">
        <f t="shared" si="40"/>
        <v>项</v>
      </c>
    </row>
    <row r="885" spans="1:8" ht="36" customHeight="1">
      <c r="A885" s="366">
        <v>2130212</v>
      </c>
      <c r="B885" s="368" t="s">
        <v>1661</v>
      </c>
      <c r="C885" s="258" t="s">
        <v>1662</v>
      </c>
      <c r="D885" s="256">
        <v>1200</v>
      </c>
      <c r="E885" s="256">
        <v>0</v>
      </c>
      <c r="F885" s="63">
        <f t="shared" si="41"/>
        <v>-1</v>
      </c>
      <c r="G885" s="230" t="str">
        <f t="shared" si="39"/>
        <v>是</v>
      </c>
      <c r="H885" s="122" t="str">
        <f t="shared" si="40"/>
        <v>项</v>
      </c>
    </row>
    <row r="886" spans="1:8" ht="36" hidden="1" customHeight="1">
      <c r="A886" s="366">
        <v>2130213</v>
      </c>
      <c r="B886" s="368" t="s">
        <v>1663</v>
      </c>
      <c r="C886" s="258" t="s">
        <v>1664</v>
      </c>
      <c r="D886" s="256">
        <v>0</v>
      </c>
      <c r="E886" s="256">
        <v>0</v>
      </c>
      <c r="F886" s="63" t="str">
        <f t="shared" si="41"/>
        <v/>
      </c>
      <c r="G886" s="230" t="str">
        <f t="shared" si="39"/>
        <v>否</v>
      </c>
      <c r="H886" s="122" t="str">
        <f t="shared" si="40"/>
        <v>项</v>
      </c>
    </row>
    <row r="887" spans="1:8" ht="36" hidden="1" customHeight="1">
      <c r="A887" s="366">
        <v>2130217</v>
      </c>
      <c r="B887" s="368" t="s">
        <v>1665</v>
      </c>
      <c r="C887" s="258" t="s">
        <v>1666</v>
      </c>
      <c r="D887" s="256">
        <v>0</v>
      </c>
      <c r="E887" s="256">
        <v>0</v>
      </c>
      <c r="F887" s="63" t="str">
        <f t="shared" si="41"/>
        <v/>
      </c>
      <c r="G887" s="230" t="str">
        <f t="shared" si="39"/>
        <v>否</v>
      </c>
      <c r="H887" s="122" t="str">
        <f t="shared" si="40"/>
        <v>项</v>
      </c>
    </row>
    <row r="888" spans="1:8" ht="36" hidden="1" customHeight="1">
      <c r="A888" s="366">
        <v>2130220</v>
      </c>
      <c r="B888" s="368" t="s">
        <v>1667</v>
      </c>
      <c r="C888" s="258" t="s">
        <v>1668</v>
      </c>
      <c r="D888" s="256">
        <v>0</v>
      </c>
      <c r="E888" s="256">
        <v>0</v>
      </c>
      <c r="F888" s="63" t="str">
        <f t="shared" si="41"/>
        <v/>
      </c>
      <c r="G888" s="230" t="str">
        <f t="shared" si="39"/>
        <v>否</v>
      </c>
      <c r="H888" s="122" t="str">
        <f t="shared" si="40"/>
        <v>项</v>
      </c>
    </row>
    <row r="889" spans="1:8" ht="36" hidden="1" customHeight="1">
      <c r="A889" s="366">
        <v>2130221</v>
      </c>
      <c r="B889" s="368" t="s">
        <v>1669</v>
      </c>
      <c r="C889" s="258" t="s">
        <v>1670</v>
      </c>
      <c r="D889" s="256">
        <v>0</v>
      </c>
      <c r="E889" s="256">
        <v>0</v>
      </c>
      <c r="F889" s="63" t="str">
        <f t="shared" si="41"/>
        <v/>
      </c>
      <c r="G889" s="230" t="str">
        <f t="shared" si="39"/>
        <v>否</v>
      </c>
      <c r="H889" s="122" t="str">
        <f t="shared" si="40"/>
        <v>项</v>
      </c>
    </row>
    <row r="890" spans="1:8" ht="36" hidden="1" customHeight="1">
      <c r="A890" s="366">
        <v>2130223</v>
      </c>
      <c r="B890" s="368" t="s">
        <v>1671</v>
      </c>
      <c r="C890" s="258" t="s">
        <v>1672</v>
      </c>
      <c r="D890" s="256">
        <v>0</v>
      </c>
      <c r="E890" s="256">
        <v>0</v>
      </c>
      <c r="F890" s="63" t="str">
        <f t="shared" si="41"/>
        <v/>
      </c>
      <c r="G890" s="230" t="str">
        <f t="shared" si="39"/>
        <v>否</v>
      </c>
      <c r="H890" s="122" t="str">
        <f t="shared" si="40"/>
        <v>项</v>
      </c>
    </row>
    <row r="891" spans="1:8" ht="36" hidden="1" customHeight="1">
      <c r="A891" s="366">
        <v>2130226</v>
      </c>
      <c r="B891" s="368" t="s">
        <v>1673</v>
      </c>
      <c r="C891" s="258" t="s">
        <v>1674</v>
      </c>
      <c r="D891" s="256">
        <v>0</v>
      </c>
      <c r="E891" s="256">
        <v>0</v>
      </c>
      <c r="F891" s="63" t="str">
        <f t="shared" si="41"/>
        <v/>
      </c>
      <c r="G891" s="230" t="str">
        <f t="shared" si="39"/>
        <v>否</v>
      </c>
      <c r="H891" s="122" t="str">
        <f t="shared" si="40"/>
        <v>项</v>
      </c>
    </row>
    <row r="892" spans="1:8" ht="36" hidden="1" customHeight="1">
      <c r="A892" s="366">
        <v>2130227</v>
      </c>
      <c r="B892" s="368" t="s">
        <v>1675</v>
      </c>
      <c r="C892" s="258" t="s">
        <v>1676</v>
      </c>
      <c r="D892" s="256">
        <v>0</v>
      </c>
      <c r="E892" s="256">
        <v>0</v>
      </c>
      <c r="F892" s="63" t="str">
        <f t="shared" si="41"/>
        <v/>
      </c>
      <c r="G892" s="230" t="str">
        <f t="shared" si="39"/>
        <v>否</v>
      </c>
      <c r="H892" s="122" t="str">
        <f t="shared" si="40"/>
        <v>项</v>
      </c>
    </row>
    <row r="893" spans="1:8" ht="36" hidden="1" customHeight="1">
      <c r="A893" s="366">
        <v>2130232</v>
      </c>
      <c r="B893" s="368" t="s">
        <v>1677</v>
      </c>
      <c r="C893" s="258" t="s">
        <v>1678</v>
      </c>
      <c r="D893" s="256">
        <v>0</v>
      </c>
      <c r="E893" s="256">
        <v>0</v>
      </c>
      <c r="F893" s="63" t="str">
        <f t="shared" si="41"/>
        <v/>
      </c>
      <c r="G893" s="230" t="str">
        <f t="shared" si="39"/>
        <v>否</v>
      </c>
      <c r="H893" s="122" t="str">
        <f t="shared" si="40"/>
        <v>项</v>
      </c>
    </row>
    <row r="894" spans="1:8" ht="36" customHeight="1">
      <c r="A894" s="366">
        <v>2130234</v>
      </c>
      <c r="B894" s="368" t="s">
        <v>1679</v>
      </c>
      <c r="C894" s="258" t="s">
        <v>1680</v>
      </c>
      <c r="D894" s="256">
        <v>3140</v>
      </c>
      <c r="E894" s="256">
        <v>1513</v>
      </c>
      <c r="F894" s="63">
        <f t="shared" si="41"/>
        <v>-0.51800000000000002</v>
      </c>
      <c r="G894" s="230" t="str">
        <f t="shared" si="39"/>
        <v>是</v>
      </c>
      <c r="H894" s="122" t="str">
        <f t="shared" si="40"/>
        <v>项</v>
      </c>
    </row>
    <row r="895" spans="1:8" ht="36" hidden="1" customHeight="1">
      <c r="A895" s="366">
        <v>2130235</v>
      </c>
      <c r="B895" s="368" t="s">
        <v>1681</v>
      </c>
      <c r="C895" s="258" t="s">
        <v>1682</v>
      </c>
      <c r="D895" s="256">
        <v>0</v>
      </c>
      <c r="E895" s="256">
        <v>0</v>
      </c>
      <c r="F895" s="63" t="str">
        <f t="shared" si="41"/>
        <v/>
      </c>
      <c r="G895" s="230" t="str">
        <f t="shared" si="39"/>
        <v>否</v>
      </c>
      <c r="H895" s="122" t="str">
        <f t="shared" si="40"/>
        <v>项</v>
      </c>
    </row>
    <row r="896" spans="1:8" ht="36" customHeight="1">
      <c r="A896" s="366">
        <v>2130236</v>
      </c>
      <c r="B896" s="368" t="s">
        <v>1683</v>
      </c>
      <c r="C896" s="258" t="s">
        <v>1684</v>
      </c>
      <c r="D896" s="256">
        <v>0</v>
      </c>
      <c r="E896" s="256">
        <v>23</v>
      </c>
      <c r="F896" s="63" t="str">
        <f t="shared" si="41"/>
        <v/>
      </c>
      <c r="G896" s="230" t="str">
        <f t="shared" si="39"/>
        <v>是</v>
      </c>
      <c r="H896" s="122" t="str">
        <f t="shared" si="40"/>
        <v>项</v>
      </c>
    </row>
    <row r="897" spans="1:8" ht="36" hidden="1" customHeight="1">
      <c r="A897" s="366">
        <v>2130237</v>
      </c>
      <c r="B897" s="368" t="s">
        <v>1685</v>
      </c>
      <c r="C897" s="258" t="s">
        <v>1613</v>
      </c>
      <c r="D897" s="256">
        <v>0</v>
      </c>
      <c r="E897" s="256">
        <v>0</v>
      </c>
      <c r="F897" s="63" t="str">
        <f t="shared" si="41"/>
        <v/>
      </c>
      <c r="G897" s="230" t="str">
        <f t="shared" si="39"/>
        <v>否</v>
      </c>
      <c r="H897" s="122" t="str">
        <f t="shared" si="40"/>
        <v>项</v>
      </c>
    </row>
    <row r="898" spans="1:8" ht="36" customHeight="1">
      <c r="A898" s="366">
        <v>2130299</v>
      </c>
      <c r="B898" s="368" t="s">
        <v>1686</v>
      </c>
      <c r="C898" s="258" t="s">
        <v>1687</v>
      </c>
      <c r="D898" s="256">
        <v>1391</v>
      </c>
      <c r="E898" s="256">
        <v>77</v>
      </c>
      <c r="F898" s="63">
        <f t="shared" si="41"/>
        <v>-0.94499999999999995</v>
      </c>
      <c r="G898" s="230" t="str">
        <f t="shared" si="39"/>
        <v>是</v>
      </c>
      <c r="H898" s="122" t="str">
        <f t="shared" si="40"/>
        <v>项</v>
      </c>
    </row>
    <row r="899" spans="1:8" ht="36" customHeight="1">
      <c r="A899" s="366">
        <v>21303</v>
      </c>
      <c r="B899" s="367" t="s">
        <v>1688</v>
      </c>
      <c r="C899" s="254" t="s">
        <v>1689</v>
      </c>
      <c r="D899" s="256">
        <v>16293</v>
      </c>
      <c r="E899" s="256">
        <v>2696</v>
      </c>
      <c r="F899" s="63">
        <f t="shared" si="41"/>
        <v>-0.83499999999999996</v>
      </c>
      <c r="G899" s="230" t="str">
        <f t="shared" si="39"/>
        <v>是</v>
      </c>
      <c r="H899" s="122" t="str">
        <f t="shared" si="40"/>
        <v>款</v>
      </c>
    </row>
    <row r="900" spans="1:8" ht="36" customHeight="1">
      <c r="A900" s="366">
        <v>2130301</v>
      </c>
      <c r="B900" s="368" t="s">
        <v>1690</v>
      </c>
      <c r="C900" s="258" t="s">
        <v>172</v>
      </c>
      <c r="D900" s="256">
        <v>297</v>
      </c>
      <c r="E900" s="256">
        <v>198</v>
      </c>
      <c r="F900" s="63">
        <f t="shared" si="41"/>
        <v>-0.33300000000000002</v>
      </c>
      <c r="G900" s="230" t="str">
        <f t="shared" ref="G900:G963" si="42">IF(LEN(B900)=3,"是",IF(C900&lt;&gt;"",IF(SUM(D900:E900)&lt;&gt;0,"是","否"),"是"))</f>
        <v>是</v>
      </c>
      <c r="H900" s="122" t="str">
        <f t="shared" ref="H900:H963" si="43">IF(LEN(B900)=3,"类",IF(LEN(B900)=5,"款","项"))</f>
        <v>项</v>
      </c>
    </row>
    <row r="901" spans="1:8" ht="36" hidden="1" customHeight="1">
      <c r="A901" s="366">
        <v>2130302</v>
      </c>
      <c r="B901" s="368" t="s">
        <v>1691</v>
      </c>
      <c r="C901" s="258" t="s">
        <v>174</v>
      </c>
      <c r="D901" s="256">
        <v>0</v>
      </c>
      <c r="E901" s="256">
        <v>0</v>
      </c>
      <c r="F901" s="63" t="str">
        <f t="shared" ref="F901:F964" si="44">IF(D901&gt;0,E901/D901-1,IF(D901&lt;0,-(E901/D901-1),""))</f>
        <v/>
      </c>
      <c r="G901" s="230" t="str">
        <f t="shared" si="42"/>
        <v>否</v>
      </c>
      <c r="H901" s="122" t="str">
        <f t="shared" si="43"/>
        <v>项</v>
      </c>
    </row>
    <row r="902" spans="1:8" ht="36" hidden="1" customHeight="1">
      <c r="A902" s="366">
        <v>2130303</v>
      </c>
      <c r="B902" s="368" t="s">
        <v>1692</v>
      </c>
      <c r="C902" s="258" t="s">
        <v>176</v>
      </c>
      <c r="D902" s="256">
        <v>0</v>
      </c>
      <c r="E902" s="256">
        <v>0</v>
      </c>
      <c r="F902" s="63" t="str">
        <f t="shared" si="44"/>
        <v/>
      </c>
      <c r="G902" s="230" t="str">
        <f t="shared" si="42"/>
        <v>否</v>
      </c>
      <c r="H902" s="122" t="str">
        <f t="shared" si="43"/>
        <v>项</v>
      </c>
    </row>
    <row r="903" spans="1:8" ht="36" customHeight="1">
      <c r="A903" s="366">
        <v>2130304</v>
      </c>
      <c r="B903" s="368" t="s">
        <v>1693</v>
      </c>
      <c r="C903" s="258" t="s">
        <v>1694</v>
      </c>
      <c r="D903" s="256">
        <v>25</v>
      </c>
      <c r="E903" s="256">
        <v>0</v>
      </c>
      <c r="F903" s="63">
        <f t="shared" si="44"/>
        <v>-1</v>
      </c>
      <c r="G903" s="230" t="str">
        <f t="shared" si="42"/>
        <v>是</v>
      </c>
      <c r="H903" s="122" t="str">
        <f t="shared" si="43"/>
        <v>项</v>
      </c>
    </row>
    <row r="904" spans="1:8" ht="36" hidden="1" customHeight="1">
      <c r="A904" s="366">
        <v>2130305</v>
      </c>
      <c r="B904" s="368" t="s">
        <v>1695</v>
      </c>
      <c r="C904" s="258" t="s">
        <v>1696</v>
      </c>
      <c r="D904" s="256">
        <v>0</v>
      </c>
      <c r="E904" s="256">
        <v>0</v>
      </c>
      <c r="F904" s="63" t="str">
        <f t="shared" si="44"/>
        <v/>
      </c>
      <c r="G904" s="230" t="str">
        <f t="shared" si="42"/>
        <v>否</v>
      </c>
      <c r="H904" s="122" t="str">
        <f t="shared" si="43"/>
        <v>项</v>
      </c>
    </row>
    <row r="905" spans="1:8" ht="36" customHeight="1">
      <c r="A905" s="366">
        <v>2130306</v>
      </c>
      <c r="B905" s="368" t="s">
        <v>1697</v>
      </c>
      <c r="C905" s="258" t="s">
        <v>1698</v>
      </c>
      <c r="D905" s="256">
        <v>600</v>
      </c>
      <c r="E905" s="256">
        <v>520</v>
      </c>
      <c r="F905" s="63">
        <f t="shared" si="44"/>
        <v>-0.13300000000000001</v>
      </c>
      <c r="G905" s="230" t="str">
        <f t="shared" si="42"/>
        <v>是</v>
      </c>
      <c r="H905" s="122" t="str">
        <f t="shared" si="43"/>
        <v>项</v>
      </c>
    </row>
    <row r="906" spans="1:8" ht="36" hidden="1" customHeight="1">
      <c r="A906" s="366">
        <v>2130307</v>
      </c>
      <c r="B906" s="368" t="s">
        <v>1699</v>
      </c>
      <c r="C906" s="258" t="s">
        <v>1700</v>
      </c>
      <c r="D906" s="256">
        <v>0</v>
      </c>
      <c r="E906" s="256">
        <v>0</v>
      </c>
      <c r="F906" s="63" t="str">
        <f t="shared" si="44"/>
        <v/>
      </c>
      <c r="G906" s="230" t="str">
        <f t="shared" si="42"/>
        <v>否</v>
      </c>
      <c r="H906" s="122" t="str">
        <f t="shared" si="43"/>
        <v>项</v>
      </c>
    </row>
    <row r="907" spans="1:8" ht="36" hidden="1" customHeight="1">
      <c r="A907" s="366">
        <v>2130308</v>
      </c>
      <c r="B907" s="368" t="s">
        <v>1701</v>
      </c>
      <c r="C907" s="258" t="s">
        <v>1702</v>
      </c>
      <c r="D907" s="256">
        <v>0</v>
      </c>
      <c r="E907" s="256">
        <v>0</v>
      </c>
      <c r="F907" s="63" t="str">
        <f t="shared" si="44"/>
        <v/>
      </c>
      <c r="G907" s="230" t="str">
        <f t="shared" si="42"/>
        <v>否</v>
      </c>
      <c r="H907" s="122" t="str">
        <f t="shared" si="43"/>
        <v>项</v>
      </c>
    </row>
    <row r="908" spans="1:8" ht="36" customHeight="1">
      <c r="A908" s="366">
        <v>2130309</v>
      </c>
      <c r="B908" s="368" t="s">
        <v>1703</v>
      </c>
      <c r="C908" s="258" t="s">
        <v>1704</v>
      </c>
      <c r="D908" s="256">
        <v>109</v>
      </c>
      <c r="E908" s="256">
        <v>108</v>
      </c>
      <c r="F908" s="63">
        <f t="shared" si="44"/>
        <v>-8.9999999999999993E-3</v>
      </c>
      <c r="G908" s="230" t="str">
        <f t="shared" si="42"/>
        <v>是</v>
      </c>
      <c r="H908" s="122" t="str">
        <f t="shared" si="43"/>
        <v>项</v>
      </c>
    </row>
    <row r="909" spans="1:8" ht="36" customHeight="1">
      <c r="A909" s="366">
        <v>2130310</v>
      </c>
      <c r="B909" s="368" t="s">
        <v>1705</v>
      </c>
      <c r="C909" s="258" t="s">
        <v>1706</v>
      </c>
      <c r="D909" s="256">
        <v>10100</v>
      </c>
      <c r="E909" s="256">
        <v>0</v>
      </c>
      <c r="F909" s="63">
        <f t="shared" si="44"/>
        <v>-1</v>
      </c>
      <c r="G909" s="230" t="str">
        <f t="shared" si="42"/>
        <v>是</v>
      </c>
      <c r="H909" s="122" t="str">
        <f t="shared" si="43"/>
        <v>项</v>
      </c>
    </row>
    <row r="910" spans="1:8" ht="36" customHeight="1">
      <c r="A910" s="366">
        <v>2130311</v>
      </c>
      <c r="B910" s="368" t="s">
        <v>1707</v>
      </c>
      <c r="C910" s="258" t="s">
        <v>1708</v>
      </c>
      <c r="D910" s="256">
        <v>3480</v>
      </c>
      <c r="E910" s="256">
        <v>0</v>
      </c>
      <c r="F910" s="63">
        <f t="shared" si="44"/>
        <v>-1</v>
      </c>
      <c r="G910" s="230" t="str">
        <f t="shared" si="42"/>
        <v>是</v>
      </c>
      <c r="H910" s="122" t="str">
        <f t="shared" si="43"/>
        <v>项</v>
      </c>
    </row>
    <row r="911" spans="1:8" ht="36" customHeight="1">
      <c r="A911" s="366">
        <v>2130312</v>
      </c>
      <c r="B911" s="368" t="s">
        <v>1709</v>
      </c>
      <c r="C911" s="258" t="s">
        <v>1710</v>
      </c>
      <c r="D911" s="256">
        <v>307</v>
      </c>
      <c r="E911" s="256">
        <v>0</v>
      </c>
      <c r="F911" s="63">
        <f t="shared" si="44"/>
        <v>-1</v>
      </c>
      <c r="G911" s="230" t="str">
        <f t="shared" si="42"/>
        <v>是</v>
      </c>
      <c r="H911" s="122" t="str">
        <f t="shared" si="43"/>
        <v>项</v>
      </c>
    </row>
    <row r="912" spans="1:8" ht="36" hidden="1" customHeight="1">
      <c r="A912" s="366">
        <v>2130313</v>
      </c>
      <c r="B912" s="368" t="s">
        <v>1711</v>
      </c>
      <c r="C912" s="258" t="s">
        <v>1712</v>
      </c>
      <c r="D912" s="256">
        <v>0</v>
      </c>
      <c r="E912" s="256">
        <v>0</v>
      </c>
      <c r="F912" s="63" t="str">
        <f t="shared" si="44"/>
        <v/>
      </c>
      <c r="G912" s="230" t="str">
        <f t="shared" si="42"/>
        <v>否</v>
      </c>
      <c r="H912" s="122" t="str">
        <f t="shared" si="43"/>
        <v>项</v>
      </c>
    </row>
    <row r="913" spans="1:8" ht="36" customHeight="1">
      <c r="A913" s="366">
        <v>2130314</v>
      </c>
      <c r="B913" s="368" t="s">
        <v>1713</v>
      </c>
      <c r="C913" s="258" t="s">
        <v>1714</v>
      </c>
      <c r="D913" s="256">
        <v>90</v>
      </c>
      <c r="E913" s="256">
        <v>205</v>
      </c>
      <c r="F913" s="63">
        <f t="shared" si="44"/>
        <v>1.278</v>
      </c>
      <c r="G913" s="230" t="str">
        <f t="shared" si="42"/>
        <v>是</v>
      </c>
      <c r="H913" s="122" t="str">
        <f t="shared" si="43"/>
        <v>项</v>
      </c>
    </row>
    <row r="914" spans="1:8" ht="36" customHeight="1">
      <c r="A914" s="366">
        <v>2130315</v>
      </c>
      <c r="B914" s="368" t="s">
        <v>1715</v>
      </c>
      <c r="C914" s="258" t="s">
        <v>1716</v>
      </c>
      <c r="D914" s="256">
        <v>50</v>
      </c>
      <c r="E914" s="256">
        <v>160</v>
      </c>
      <c r="F914" s="63">
        <f t="shared" si="44"/>
        <v>2.2000000000000002</v>
      </c>
      <c r="G914" s="230" t="str">
        <f t="shared" si="42"/>
        <v>是</v>
      </c>
      <c r="H914" s="122" t="str">
        <f t="shared" si="43"/>
        <v>项</v>
      </c>
    </row>
    <row r="915" spans="1:8" ht="36" customHeight="1">
      <c r="A915" s="366">
        <v>2130316</v>
      </c>
      <c r="B915" s="368" t="s">
        <v>1717</v>
      </c>
      <c r="C915" s="258" t="s">
        <v>1718</v>
      </c>
      <c r="D915" s="256">
        <v>200</v>
      </c>
      <c r="E915" s="256">
        <v>0</v>
      </c>
      <c r="F915" s="63">
        <f t="shared" si="44"/>
        <v>-1</v>
      </c>
      <c r="G915" s="230" t="str">
        <f t="shared" si="42"/>
        <v>是</v>
      </c>
      <c r="H915" s="122" t="str">
        <f t="shared" si="43"/>
        <v>项</v>
      </c>
    </row>
    <row r="916" spans="1:8" ht="36" hidden="1" customHeight="1">
      <c r="A916" s="366">
        <v>2130317</v>
      </c>
      <c r="B916" s="368" t="s">
        <v>1719</v>
      </c>
      <c r="C916" s="258" t="s">
        <v>1720</v>
      </c>
      <c r="D916" s="256">
        <v>0</v>
      </c>
      <c r="E916" s="256">
        <v>0</v>
      </c>
      <c r="F916" s="63" t="str">
        <f t="shared" si="44"/>
        <v/>
      </c>
      <c r="G916" s="230" t="str">
        <f t="shared" si="42"/>
        <v>否</v>
      </c>
      <c r="H916" s="122" t="str">
        <f t="shared" si="43"/>
        <v>项</v>
      </c>
    </row>
    <row r="917" spans="1:8" ht="36" hidden="1" customHeight="1">
      <c r="A917" s="366">
        <v>2130318</v>
      </c>
      <c r="B917" s="368" t="s">
        <v>1721</v>
      </c>
      <c r="C917" s="258" t="s">
        <v>1722</v>
      </c>
      <c r="D917" s="256">
        <v>0</v>
      </c>
      <c r="E917" s="256">
        <v>0</v>
      </c>
      <c r="F917" s="63" t="str">
        <f t="shared" si="44"/>
        <v/>
      </c>
      <c r="G917" s="230" t="str">
        <f t="shared" si="42"/>
        <v>否</v>
      </c>
      <c r="H917" s="122" t="str">
        <f t="shared" si="43"/>
        <v>项</v>
      </c>
    </row>
    <row r="918" spans="1:8" ht="36" customHeight="1">
      <c r="A918" s="366">
        <v>2130319</v>
      </c>
      <c r="B918" s="368" t="s">
        <v>1723</v>
      </c>
      <c r="C918" s="258" t="s">
        <v>1724</v>
      </c>
      <c r="D918" s="256">
        <v>0</v>
      </c>
      <c r="E918" s="256">
        <v>30</v>
      </c>
      <c r="F918" s="63" t="str">
        <f t="shared" si="44"/>
        <v/>
      </c>
      <c r="G918" s="230" t="str">
        <f t="shared" si="42"/>
        <v>是</v>
      </c>
      <c r="H918" s="122" t="str">
        <f t="shared" si="43"/>
        <v>项</v>
      </c>
    </row>
    <row r="919" spans="1:8" ht="36" customHeight="1">
      <c r="A919" s="366">
        <v>2130321</v>
      </c>
      <c r="B919" s="368" t="s">
        <v>1725</v>
      </c>
      <c r="C919" s="258" t="s">
        <v>1726</v>
      </c>
      <c r="D919" s="256">
        <v>20</v>
      </c>
      <c r="E919" s="256">
        <v>0</v>
      </c>
      <c r="F919" s="63">
        <f t="shared" si="44"/>
        <v>-1</v>
      </c>
      <c r="G919" s="230" t="str">
        <f t="shared" si="42"/>
        <v>是</v>
      </c>
      <c r="H919" s="122" t="str">
        <f t="shared" si="43"/>
        <v>项</v>
      </c>
    </row>
    <row r="920" spans="1:8" ht="36" hidden="1" customHeight="1">
      <c r="A920" s="366">
        <v>2130322</v>
      </c>
      <c r="B920" s="368" t="s">
        <v>1727</v>
      </c>
      <c r="C920" s="258" t="s">
        <v>1728</v>
      </c>
      <c r="D920" s="256">
        <v>0</v>
      </c>
      <c r="E920" s="256">
        <v>0</v>
      </c>
      <c r="F920" s="63" t="str">
        <f t="shared" si="44"/>
        <v/>
      </c>
      <c r="G920" s="230" t="str">
        <f t="shared" si="42"/>
        <v>否</v>
      </c>
      <c r="H920" s="122" t="str">
        <f t="shared" si="43"/>
        <v>项</v>
      </c>
    </row>
    <row r="921" spans="1:8" ht="36" hidden="1" customHeight="1">
      <c r="A921" s="366">
        <v>2130333</v>
      </c>
      <c r="B921" s="368" t="s">
        <v>1729</v>
      </c>
      <c r="C921" s="258" t="s">
        <v>1672</v>
      </c>
      <c r="D921" s="256">
        <v>0</v>
      </c>
      <c r="E921" s="256">
        <v>0</v>
      </c>
      <c r="F921" s="63" t="str">
        <f t="shared" si="44"/>
        <v/>
      </c>
      <c r="G921" s="230" t="str">
        <f t="shared" si="42"/>
        <v>否</v>
      </c>
      <c r="H921" s="122" t="str">
        <f t="shared" si="43"/>
        <v>项</v>
      </c>
    </row>
    <row r="922" spans="1:8" ht="36" hidden="1" customHeight="1">
      <c r="A922" s="366">
        <v>2130334</v>
      </c>
      <c r="B922" s="368" t="s">
        <v>1730</v>
      </c>
      <c r="C922" s="258" t="s">
        <v>1731</v>
      </c>
      <c r="D922" s="256">
        <v>0</v>
      </c>
      <c r="E922" s="256">
        <v>0</v>
      </c>
      <c r="F922" s="63" t="str">
        <f t="shared" si="44"/>
        <v/>
      </c>
      <c r="G922" s="230" t="str">
        <f t="shared" si="42"/>
        <v>否</v>
      </c>
      <c r="H922" s="122" t="str">
        <f t="shared" si="43"/>
        <v>项</v>
      </c>
    </row>
    <row r="923" spans="1:8" ht="36" customHeight="1">
      <c r="A923" s="366">
        <v>2130335</v>
      </c>
      <c r="B923" s="368" t="s">
        <v>1732</v>
      </c>
      <c r="C923" s="258" t="s">
        <v>1733</v>
      </c>
      <c r="D923" s="256">
        <v>15</v>
      </c>
      <c r="E923" s="256">
        <v>15</v>
      </c>
      <c r="F923" s="63">
        <f t="shared" si="44"/>
        <v>0</v>
      </c>
      <c r="G923" s="230" t="str">
        <f t="shared" si="42"/>
        <v>是</v>
      </c>
      <c r="H923" s="122" t="str">
        <f t="shared" si="43"/>
        <v>项</v>
      </c>
    </row>
    <row r="924" spans="1:8" ht="36" hidden="1" customHeight="1">
      <c r="A924" s="366">
        <v>2130336</v>
      </c>
      <c r="B924" s="368" t="s">
        <v>1734</v>
      </c>
      <c r="C924" s="258" t="s">
        <v>1735</v>
      </c>
      <c r="D924" s="256">
        <v>0</v>
      </c>
      <c r="E924" s="256">
        <v>0</v>
      </c>
      <c r="F924" s="63" t="str">
        <f t="shared" si="44"/>
        <v/>
      </c>
      <c r="G924" s="230" t="str">
        <f t="shared" si="42"/>
        <v>否</v>
      </c>
      <c r="H924" s="122" t="str">
        <f t="shared" si="43"/>
        <v>项</v>
      </c>
    </row>
    <row r="925" spans="1:8" ht="36" hidden="1" customHeight="1">
      <c r="A925" s="366">
        <v>2130337</v>
      </c>
      <c r="B925" s="368" t="s">
        <v>1736</v>
      </c>
      <c r="C925" s="258" t="s">
        <v>1737</v>
      </c>
      <c r="D925" s="256">
        <v>0</v>
      </c>
      <c r="E925" s="256">
        <v>0</v>
      </c>
      <c r="F925" s="63" t="str">
        <f t="shared" si="44"/>
        <v/>
      </c>
      <c r="G925" s="230" t="str">
        <f t="shared" si="42"/>
        <v>否</v>
      </c>
      <c r="H925" s="122" t="str">
        <f t="shared" si="43"/>
        <v>项</v>
      </c>
    </row>
    <row r="926" spans="1:8" ht="36" customHeight="1">
      <c r="A926" s="366">
        <v>2130399</v>
      </c>
      <c r="B926" s="368" t="s">
        <v>1738</v>
      </c>
      <c r="C926" s="258" t="s">
        <v>1739</v>
      </c>
      <c r="D926" s="256">
        <v>1000</v>
      </c>
      <c r="E926" s="256">
        <v>1460</v>
      </c>
      <c r="F926" s="63">
        <f t="shared" si="44"/>
        <v>0.46</v>
      </c>
      <c r="G926" s="230" t="str">
        <f t="shared" si="42"/>
        <v>是</v>
      </c>
      <c r="H926" s="122" t="str">
        <f t="shared" si="43"/>
        <v>项</v>
      </c>
    </row>
    <row r="927" spans="1:8" ht="36" customHeight="1">
      <c r="A927" s="366">
        <v>21305</v>
      </c>
      <c r="B927" s="367" t="s">
        <v>1740</v>
      </c>
      <c r="C927" s="254" t="s">
        <v>1741</v>
      </c>
      <c r="D927" s="256">
        <v>7974</v>
      </c>
      <c r="E927" s="256">
        <v>6073</v>
      </c>
      <c r="F927" s="63">
        <f t="shared" si="44"/>
        <v>-0.23799999999999999</v>
      </c>
      <c r="G927" s="230" t="str">
        <f t="shared" si="42"/>
        <v>是</v>
      </c>
      <c r="H927" s="122" t="str">
        <f t="shared" si="43"/>
        <v>款</v>
      </c>
    </row>
    <row r="928" spans="1:8" ht="36" customHeight="1">
      <c r="A928" s="366">
        <v>2130501</v>
      </c>
      <c r="B928" s="368" t="s">
        <v>1742</v>
      </c>
      <c r="C928" s="258" t="s">
        <v>172</v>
      </c>
      <c r="D928" s="256">
        <v>224</v>
      </c>
      <c r="E928" s="256">
        <v>295</v>
      </c>
      <c r="F928" s="63">
        <f t="shared" si="44"/>
        <v>0.317</v>
      </c>
      <c r="G928" s="230" t="str">
        <f t="shared" si="42"/>
        <v>是</v>
      </c>
      <c r="H928" s="122" t="str">
        <f t="shared" si="43"/>
        <v>项</v>
      </c>
    </row>
    <row r="929" spans="1:8" ht="36" hidden="1" customHeight="1">
      <c r="A929" s="366">
        <v>2130502</v>
      </c>
      <c r="B929" s="368" t="s">
        <v>1743</v>
      </c>
      <c r="C929" s="258" t="s">
        <v>174</v>
      </c>
      <c r="D929" s="256">
        <v>0</v>
      </c>
      <c r="E929" s="256">
        <v>0</v>
      </c>
      <c r="F929" s="63" t="str">
        <f t="shared" si="44"/>
        <v/>
      </c>
      <c r="G929" s="230" t="str">
        <f t="shared" si="42"/>
        <v>否</v>
      </c>
      <c r="H929" s="122" t="str">
        <f t="shared" si="43"/>
        <v>项</v>
      </c>
    </row>
    <row r="930" spans="1:8" ht="36" hidden="1" customHeight="1">
      <c r="A930" s="366">
        <v>2130503</v>
      </c>
      <c r="B930" s="368" t="s">
        <v>1744</v>
      </c>
      <c r="C930" s="258" t="s">
        <v>176</v>
      </c>
      <c r="D930" s="256">
        <v>0</v>
      </c>
      <c r="E930" s="256">
        <v>0</v>
      </c>
      <c r="F930" s="63" t="str">
        <f t="shared" si="44"/>
        <v/>
      </c>
      <c r="G930" s="230" t="str">
        <f t="shared" si="42"/>
        <v>否</v>
      </c>
      <c r="H930" s="122" t="str">
        <f t="shared" si="43"/>
        <v>项</v>
      </c>
    </row>
    <row r="931" spans="1:8" ht="36" customHeight="1">
      <c r="A931" s="366">
        <v>2130504</v>
      </c>
      <c r="B931" s="368" t="s">
        <v>1745</v>
      </c>
      <c r="C931" s="258" t="s">
        <v>1746</v>
      </c>
      <c r="D931" s="256">
        <v>3020</v>
      </c>
      <c r="E931" s="256">
        <v>3700</v>
      </c>
      <c r="F931" s="63">
        <f t="shared" si="44"/>
        <v>0.22500000000000001</v>
      </c>
      <c r="G931" s="230" t="str">
        <f t="shared" si="42"/>
        <v>是</v>
      </c>
      <c r="H931" s="122" t="str">
        <f t="shared" si="43"/>
        <v>项</v>
      </c>
    </row>
    <row r="932" spans="1:8" ht="36" customHeight="1">
      <c r="A932" s="366">
        <v>2130505</v>
      </c>
      <c r="B932" s="368" t="s">
        <v>1747</v>
      </c>
      <c r="C932" s="258" t="s">
        <v>1748</v>
      </c>
      <c r="D932" s="256">
        <v>1100</v>
      </c>
      <c r="E932" s="256">
        <v>31</v>
      </c>
      <c r="F932" s="63">
        <f t="shared" si="44"/>
        <v>-0.97199999999999998</v>
      </c>
      <c r="G932" s="230" t="str">
        <f t="shared" si="42"/>
        <v>是</v>
      </c>
      <c r="H932" s="122" t="str">
        <f t="shared" si="43"/>
        <v>项</v>
      </c>
    </row>
    <row r="933" spans="1:8" ht="36" customHeight="1">
      <c r="A933" s="366">
        <v>2130506</v>
      </c>
      <c r="B933" s="368" t="s">
        <v>1749</v>
      </c>
      <c r="C933" s="258" t="s">
        <v>1750</v>
      </c>
      <c r="D933" s="256">
        <v>880</v>
      </c>
      <c r="E933" s="256">
        <v>1540</v>
      </c>
      <c r="F933" s="63">
        <f t="shared" si="44"/>
        <v>0.75</v>
      </c>
      <c r="G933" s="230" t="str">
        <f t="shared" si="42"/>
        <v>是</v>
      </c>
      <c r="H933" s="122" t="str">
        <f t="shared" si="43"/>
        <v>项</v>
      </c>
    </row>
    <row r="934" spans="1:8" ht="36" customHeight="1">
      <c r="A934" s="366">
        <v>2130507</v>
      </c>
      <c r="B934" s="368" t="s">
        <v>1751</v>
      </c>
      <c r="C934" s="258" t="s">
        <v>1752</v>
      </c>
      <c r="D934" s="256">
        <v>120</v>
      </c>
      <c r="E934" s="256">
        <v>137</v>
      </c>
      <c r="F934" s="63">
        <f t="shared" si="44"/>
        <v>0.14199999999999999</v>
      </c>
      <c r="G934" s="230" t="str">
        <f t="shared" si="42"/>
        <v>是</v>
      </c>
      <c r="H934" s="122" t="str">
        <f t="shared" si="43"/>
        <v>项</v>
      </c>
    </row>
    <row r="935" spans="1:8" ht="36" hidden="1" customHeight="1">
      <c r="A935" s="366">
        <v>2130508</v>
      </c>
      <c r="B935" s="368" t="s">
        <v>1753</v>
      </c>
      <c r="C935" s="258" t="s">
        <v>1754</v>
      </c>
      <c r="D935" s="256">
        <v>0</v>
      </c>
      <c r="E935" s="256">
        <v>0</v>
      </c>
      <c r="F935" s="63" t="str">
        <f t="shared" si="44"/>
        <v/>
      </c>
      <c r="G935" s="230" t="str">
        <f t="shared" si="42"/>
        <v>否</v>
      </c>
      <c r="H935" s="122" t="str">
        <f t="shared" si="43"/>
        <v>项</v>
      </c>
    </row>
    <row r="936" spans="1:8" ht="36" hidden="1" customHeight="1">
      <c r="A936" s="366">
        <v>2130550</v>
      </c>
      <c r="B936" s="368" t="s">
        <v>1755</v>
      </c>
      <c r="C936" s="258" t="s">
        <v>1756</v>
      </c>
      <c r="D936" s="256">
        <v>0</v>
      </c>
      <c r="E936" s="256">
        <v>0</v>
      </c>
      <c r="F936" s="63" t="str">
        <f t="shared" si="44"/>
        <v/>
      </c>
      <c r="G936" s="230" t="str">
        <f t="shared" si="42"/>
        <v>否</v>
      </c>
      <c r="H936" s="122" t="str">
        <f t="shared" si="43"/>
        <v>项</v>
      </c>
    </row>
    <row r="937" spans="1:8" ht="36" customHeight="1">
      <c r="A937" s="366">
        <v>2130599</v>
      </c>
      <c r="B937" s="368" t="s">
        <v>1757</v>
      </c>
      <c r="C937" s="258" t="s">
        <v>1758</v>
      </c>
      <c r="D937" s="256">
        <v>2630</v>
      </c>
      <c r="E937" s="256">
        <v>370</v>
      </c>
      <c r="F937" s="63">
        <f t="shared" si="44"/>
        <v>-0.85899999999999999</v>
      </c>
      <c r="G937" s="230" t="str">
        <f t="shared" si="42"/>
        <v>是</v>
      </c>
      <c r="H937" s="122" t="str">
        <f t="shared" si="43"/>
        <v>项</v>
      </c>
    </row>
    <row r="938" spans="1:8" ht="36" customHeight="1">
      <c r="A938" s="366">
        <v>21307</v>
      </c>
      <c r="B938" s="367" t="s">
        <v>1759</v>
      </c>
      <c r="C938" s="254" t="s">
        <v>1760</v>
      </c>
      <c r="D938" s="256">
        <v>5530</v>
      </c>
      <c r="E938" s="256">
        <v>3526</v>
      </c>
      <c r="F938" s="63">
        <f t="shared" si="44"/>
        <v>-0.36199999999999999</v>
      </c>
      <c r="G938" s="230" t="str">
        <f t="shared" si="42"/>
        <v>是</v>
      </c>
      <c r="H938" s="122" t="str">
        <f t="shared" si="43"/>
        <v>款</v>
      </c>
    </row>
    <row r="939" spans="1:8" ht="36" customHeight="1">
      <c r="A939" s="366">
        <v>2130701</v>
      </c>
      <c r="B939" s="368" t="s">
        <v>1761</v>
      </c>
      <c r="C939" s="258" t="s">
        <v>1762</v>
      </c>
      <c r="D939" s="256">
        <v>150</v>
      </c>
      <c r="E939" s="256">
        <v>0</v>
      </c>
      <c r="F939" s="63">
        <f t="shared" si="44"/>
        <v>-1</v>
      </c>
      <c r="G939" s="230" t="str">
        <f t="shared" si="42"/>
        <v>是</v>
      </c>
      <c r="H939" s="122" t="str">
        <f t="shared" si="43"/>
        <v>项</v>
      </c>
    </row>
    <row r="940" spans="1:8" ht="36" hidden="1" customHeight="1">
      <c r="A940" s="366">
        <v>2130704</v>
      </c>
      <c r="B940" s="368" t="s">
        <v>1763</v>
      </c>
      <c r="C940" s="258" t="s">
        <v>1764</v>
      </c>
      <c r="D940" s="256">
        <v>0</v>
      </c>
      <c r="E940" s="256">
        <v>0</v>
      </c>
      <c r="F940" s="63" t="str">
        <f t="shared" si="44"/>
        <v/>
      </c>
      <c r="G940" s="230" t="str">
        <f t="shared" si="42"/>
        <v>否</v>
      </c>
      <c r="H940" s="122" t="str">
        <f t="shared" si="43"/>
        <v>项</v>
      </c>
    </row>
    <row r="941" spans="1:8" ht="36" customHeight="1">
      <c r="A941" s="366">
        <v>2130705</v>
      </c>
      <c r="B941" s="368" t="s">
        <v>1765</v>
      </c>
      <c r="C941" s="258" t="s">
        <v>1766</v>
      </c>
      <c r="D941" s="256">
        <v>4280</v>
      </c>
      <c r="E941" s="256">
        <v>2500</v>
      </c>
      <c r="F941" s="63">
        <f t="shared" si="44"/>
        <v>-0.41599999999999998</v>
      </c>
      <c r="G941" s="230" t="str">
        <f t="shared" si="42"/>
        <v>是</v>
      </c>
      <c r="H941" s="122" t="str">
        <f t="shared" si="43"/>
        <v>项</v>
      </c>
    </row>
    <row r="942" spans="1:8" ht="36" customHeight="1">
      <c r="A942" s="366">
        <v>2130706</v>
      </c>
      <c r="B942" s="368" t="s">
        <v>1767</v>
      </c>
      <c r="C942" s="258" t="s">
        <v>1768</v>
      </c>
      <c r="D942" s="256">
        <v>0</v>
      </c>
      <c r="E942" s="256">
        <v>640</v>
      </c>
      <c r="F942" s="63" t="str">
        <f t="shared" si="44"/>
        <v/>
      </c>
      <c r="G942" s="230" t="str">
        <f t="shared" si="42"/>
        <v>是</v>
      </c>
      <c r="H942" s="122" t="str">
        <f t="shared" si="43"/>
        <v>项</v>
      </c>
    </row>
    <row r="943" spans="1:8" ht="36" customHeight="1">
      <c r="A943" s="366">
        <v>2130707</v>
      </c>
      <c r="B943" s="368" t="s">
        <v>1769</v>
      </c>
      <c r="C943" s="258" t="s">
        <v>1770</v>
      </c>
      <c r="D943" s="256">
        <v>0</v>
      </c>
      <c r="E943" s="256">
        <v>386</v>
      </c>
      <c r="F943" s="63" t="str">
        <f t="shared" si="44"/>
        <v/>
      </c>
      <c r="G943" s="230" t="str">
        <f t="shared" si="42"/>
        <v>是</v>
      </c>
      <c r="H943" s="122" t="str">
        <f t="shared" si="43"/>
        <v>项</v>
      </c>
    </row>
    <row r="944" spans="1:8" ht="36" customHeight="1">
      <c r="A944" s="366">
        <v>2130799</v>
      </c>
      <c r="B944" s="368" t="s">
        <v>1771</v>
      </c>
      <c r="C944" s="258" t="s">
        <v>1772</v>
      </c>
      <c r="D944" s="256">
        <v>1100</v>
      </c>
      <c r="E944" s="256">
        <v>0</v>
      </c>
      <c r="F944" s="63">
        <f t="shared" si="44"/>
        <v>-1</v>
      </c>
      <c r="G944" s="230" t="str">
        <f t="shared" si="42"/>
        <v>是</v>
      </c>
      <c r="H944" s="122" t="str">
        <f t="shared" si="43"/>
        <v>项</v>
      </c>
    </row>
    <row r="945" spans="1:8" ht="36" customHeight="1">
      <c r="A945" s="366">
        <v>21308</v>
      </c>
      <c r="B945" s="367" t="s">
        <v>1773</v>
      </c>
      <c r="C945" s="254" t="s">
        <v>1774</v>
      </c>
      <c r="D945" s="256">
        <v>1390</v>
      </c>
      <c r="E945" s="256">
        <v>750</v>
      </c>
      <c r="F945" s="63">
        <f t="shared" si="44"/>
        <v>-0.46</v>
      </c>
      <c r="G945" s="230" t="str">
        <f t="shared" si="42"/>
        <v>是</v>
      </c>
      <c r="H945" s="122" t="str">
        <f t="shared" si="43"/>
        <v>款</v>
      </c>
    </row>
    <row r="946" spans="1:8" ht="36" hidden="1" customHeight="1">
      <c r="A946" s="366">
        <v>2130801</v>
      </c>
      <c r="B946" s="368" t="s">
        <v>1775</v>
      </c>
      <c r="C946" s="258" t="s">
        <v>1776</v>
      </c>
      <c r="D946" s="256">
        <v>0</v>
      </c>
      <c r="E946" s="256">
        <v>0</v>
      </c>
      <c r="F946" s="63" t="str">
        <f t="shared" si="44"/>
        <v/>
      </c>
      <c r="G946" s="230" t="str">
        <f t="shared" si="42"/>
        <v>否</v>
      </c>
      <c r="H946" s="122" t="str">
        <f t="shared" si="43"/>
        <v>项</v>
      </c>
    </row>
    <row r="947" spans="1:8" ht="36" hidden="1" customHeight="1">
      <c r="A947" s="366">
        <v>2130802</v>
      </c>
      <c r="B947" s="368" t="s">
        <v>1777</v>
      </c>
      <c r="C947" s="258" t="s">
        <v>1778</v>
      </c>
      <c r="D947" s="256">
        <v>0</v>
      </c>
      <c r="E947" s="256">
        <v>0</v>
      </c>
      <c r="F947" s="63" t="str">
        <f t="shared" si="44"/>
        <v/>
      </c>
      <c r="G947" s="230" t="str">
        <f t="shared" si="42"/>
        <v>否</v>
      </c>
      <c r="H947" s="122" t="str">
        <f t="shared" si="43"/>
        <v>项</v>
      </c>
    </row>
    <row r="948" spans="1:8" ht="36" customHeight="1">
      <c r="A948" s="366">
        <v>2130803</v>
      </c>
      <c r="B948" s="368" t="s">
        <v>1779</v>
      </c>
      <c r="C948" s="258" t="s">
        <v>1780</v>
      </c>
      <c r="D948" s="256">
        <v>600</v>
      </c>
      <c r="E948" s="256">
        <v>50</v>
      </c>
      <c r="F948" s="63">
        <f t="shared" si="44"/>
        <v>-0.91700000000000004</v>
      </c>
      <c r="G948" s="230" t="str">
        <f t="shared" si="42"/>
        <v>是</v>
      </c>
      <c r="H948" s="122" t="str">
        <f t="shared" si="43"/>
        <v>项</v>
      </c>
    </row>
    <row r="949" spans="1:8" ht="36" customHeight="1">
      <c r="A949" s="366">
        <v>2130804</v>
      </c>
      <c r="B949" s="368" t="s">
        <v>1781</v>
      </c>
      <c r="C949" s="258" t="s">
        <v>1782</v>
      </c>
      <c r="D949" s="256">
        <v>720</v>
      </c>
      <c r="E949" s="256">
        <v>680</v>
      </c>
      <c r="F949" s="63">
        <f t="shared" si="44"/>
        <v>-5.6000000000000001E-2</v>
      </c>
      <c r="G949" s="230" t="str">
        <f t="shared" si="42"/>
        <v>是</v>
      </c>
      <c r="H949" s="122" t="str">
        <f t="shared" si="43"/>
        <v>项</v>
      </c>
    </row>
    <row r="950" spans="1:8" ht="36" hidden="1" customHeight="1">
      <c r="A950" s="366">
        <v>2130805</v>
      </c>
      <c r="B950" s="368" t="s">
        <v>1783</v>
      </c>
      <c r="C950" s="258" t="s">
        <v>1784</v>
      </c>
      <c r="D950" s="256">
        <v>0</v>
      </c>
      <c r="E950" s="256">
        <v>0</v>
      </c>
      <c r="F950" s="63" t="str">
        <f t="shared" si="44"/>
        <v/>
      </c>
      <c r="G950" s="230" t="str">
        <f t="shared" si="42"/>
        <v>否</v>
      </c>
      <c r="H950" s="122" t="str">
        <f t="shared" si="43"/>
        <v>项</v>
      </c>
    </row>
    <row r="951" spans="1:8" ht="36" customHeight="1">
      <c r="A951" s="366">
        <v>2130899</v>
      </c>
      <c r="B951" s="368" t="s">
        <v>1785</v>
      </c>
      <c r="C951" s="258" t="s">
        <v>1786</v>
      </c>
      <c r="D951" s="256">
        <v>70</v>
      </c>
      <c r="E951" s="256">
        <v>20</v>
      </c>
      <c r="F951" s="63">
        <f t="shared" si="44"/>
        <v>-0.71399999999999997</v>
      </c>
      <c r="G951" s="230" t="str">
        <f t="shared" si="42"/>
        <v>是</v>
      </c>
      <c r="H951" s="122" t="str">
        <f t="shared" si="43"/>
        <v>项</v>
      </c>
    </row>
    <row r="952" spans="1:8" ht="36" hidden="1" customHeight="1">
      <c r="A952" s="366">
        <v>21309</v>
      </c>
      <c r="B952" s="367" t="s">
        <v>1787</v>
      </c>
      <c r="C952" s="254" t="s">
        <v>1788</v>
      </c>
      <c r="D952" s="256">
        <v>0</v>
      </c>
      <c r="E952" s="256">
        <v>0</v>
      </c>
      <c r="F952" s="63" t="str">
        <f t="shared" si="44"/>
        <v/>
      </c>
      <c r="G952" s="230" t="str">
        <f t="shared" si="42"/>
        <v>否</v>
      </c>
      <c r="H952" s="122" t="str">
        <f t="shared" si="43"/>
        <v>款</v>
      </c>
    </row>
    <row r="953" spans="1:8" ht="36" hidden="1" customHeight="1">
      <c r="A953" s="366">
        <v>2130901</v>
      </c>
      <c r="B953" s="368" t="s">
        <v>1789</v>
      </c>
      <c r="C953" s="258" t="s">
        <v>1790</v>
      </c>
      <c r="D953" s="256">
        <v>0</v>
      </c>
      <c r="E953" s="256">
        <v>0</v>
      </c>
      <c r="F953" s="63" t="str">
        <f t="shared" si="44"/>
        <v/>
      </c>
      <c r="G953" s="230" t="str">
        <f t="shared" si="42"/>
        <v>否</v>
      </c>
      <c r="H953" s="122" t="str">
        <f t="shared" si="43"/>
        <v>项</v>
      </c>
    </row>
    <row r="954" spans="1:8" ht="36" hidden="1" customHeight="1">
      <c r="A954" s="366">
        <v>2130999</v>
      </c>
      <c r="B954" s="368" t="s">
        <v>1791</v>
      </c>
      <c r="C954" s="258" t="s">
        <v>1792</v>
      </c>
      <c r="D954" s="256">
        <v>0</v>
      </c>
      <c r="E954" s="256">
        <v>0</v>
      </c>
      <c r="F954" s="63" t="str">
        <f t="shared" si="44"/>
        <v/>
      </c>
      <c r="G954" s="230" t="str">
        <f t="shared" si="42"/>
        <v>否</v>
      </c>
      <c r="H954" s="122" t="str">
        <f t="shared" si="43"/>
        <v>项</v>
      </c>
    </row>
    <row r="955" spans="1:8" ht="36" customHeight="1">
      <c r="A955" s="366">
        <v>21399</v>
      </c>
      <c r="B955" s="367" t="s">
        <v>1793</v>
      </c>
      <c r="C955" s="254" t="s">
        <v>1794</v>
      </c>
      <c r="D955" s="256">
        <v>20</v>
      </c>
      <c r="E955" s="256">
        <v>150</v>
      </c>
      <c r="F955" s="63">
        <f t="shared" si="44"/>
        <v>6.5</v>
      </c>
      <c r="G955" s="230" t="str">
        <f t="shared" si="42"/>
        <v>是</v>
      </c>
      <c r="H955" s="122" t="str">
        <f t="shared" si="43"/>
        <v>款</v>
      </c>
    </row>
    <row r="956" spans="1:8" ht="36" hidden="1" customHeight="1">
      <c r="A956" s="366">
        <v>2139901</v>
      </c>
      <c r="B956" s="368" t="s">
        <v>1795</v>
      </c>
      <c r="C956" s="258" t="s">
        <v>1796</v>
      </c>
      <c r="D956" s="256">
        <v>0</v>
      </c>
      <c r="E956" s="256">
        <v>0</v>
      </c>
      <c r="F956" s="63" t="str">
        <f t="shared" si="44"/>
        <v/>
      </c>
      <c r="G956" s="230" t="str">
        <f t="shared" si="42"/>
        <v>否</v>
      </c>
      <c r="H956" s="122" t="str">
        <f t="shared" si="43"/>
        <v>项</v>
      </c>
    </row>
    <row r="957" spans="1:8" ht="36" customHeight="1">
      <c r="A957" s="366">
        <v>2139999</v>
      </c>
      <c r="B957" s="368" t="s">
        <v>1797</v>
      </c>
      <c r="C957" s="258" t="s">
        <v>1798</v>
      </c>
      <c r="D957" s="256">
        <v>20</v>
      </c>
      <c r="E957" s="256">
        <v>150</v>
      </c>
      <c r="F957" s="63">
        <f t="shared" si="44"/>
        <v>6.5</v>
      </c>
      <c r="G957" s="230" t="str">
        <f t="shared" si="42"/>
        <v>是</v>
      </c>
      <c r="H957" s="122" t="str">
        <f t="shared" si="43"/>
        <v>项</v>
      </c>
    </row>
    <row r="958" spans="1:8" ht="36" hidden="1" customHeight="1">
      <c r="A958" s="370" t="s">
        <v>1799</v>
      </c>
      <c r="B958" s="367" t="s">
        <v>1799</v>
      </c>
      <c r="C958" s="377" t="s">
        <v>552</v>
      </c>
      <c r="D958" s="256"/>
      <c r="E958" s="256"/>
      <c r="F958" s="63" t="str">
        <f t="shared" si="44"/>
        <v/>
      </c>
      <c r="G958" s="230" t="str">
        <f t="shared" si="42"/>
        <v>否</v>
      </c>
      <c r="H958" s="122" t="str">
        <f t="shared" si="43"/>
        <v>项</v>
      </c>
    </row>
    <row r="959" spans="1:8" ht="36" hidden="1" customHeight="1">
      <c r="A959" s="370" t="s">
        <v>1800</v>
      </c>
      <c r="B959" s="367" t="s">
        <v>1800</v>
      </c>
      <c r="C959" s="377" t="s">
        <v>1801</v>
      </c>
      <c r="D959" s="256"/>
      <c r="E959" s="256"/>
      <c r="F959" s="63" t="str">
        <f t="shared" si="44"/>
        <v/>
      </c>
      <c r="G959" s="230" t="str">
        <f t="shared" si="42"/>
        <v>否</v>
      </c>
      <c r="H959" s="122" t="str">
        <f t="shared" si="43"/>
        <v>项</v>
      </c>
    </row>
    <row r="960" spans="1:8" ht="36" customHeight="1">
      <c r="A960" s="366">
        <v>214</v>
      </c>
      <c r="B960" s="367" t="s">
        <v>128</v>
      </c>
      <c r="C960" s="254" t="s">
        <v>129</v>
      </c>
      <c r="D960" s="256">
        <v>8325</v>
      </c>
      <c r="E960" s="256">
        <v>5350</v>
      </c>
      <c r="F960" s="63">
        <f t="shared" si="44"/>
        <v>-0.35699999999999998</v>
      </c>
      <c r="G960" s="230" t="str">
        <f t="shared" si="42"/>
        <v>是</v>
      </c>
      <c r="H960" s="122" t="str">
        <f t="shared" si="43"/>
        <v>类</v>
      </c>
    </row>
    <row r="961" spans="1:8" ht="36" customHeight="1">
      <c r="A961" s="366">
        <v>21401</v>
      </c>
      <c r="B961" s="367" t="s">
        <v>1802</v>
      </c>
      <c r="C961" s="254" t="s">
        <v>1803</v>
      </c>
      <c r="D961" s="256">
        <v>3520</v>
      </c>
      <c r="E961" s="256">
        <v>1600</v>
      </c>
      <c r="F961" s="63">
        <f t="shared" si="44"/>
        <v>-0.54500000000000004</v>
      </c>
      <c r="G961" s="230" t="str">
        <f t="shared" si="42"/>
        <v>是</v>
      </c>
      <c r="H961" s="122" t="str">
        <f t="shared" si="43"/>
        <v>款</v>
      </c>
    </row>
    <row r="962" spans="1:8" ht="36" customHeight="1">
      <c r="A962" s="366">
        <v>2140101</v>
      </c>
      <c r="B962" s="368" t="s">
        <v>1804</v>
      </c>
      <c r="C962" s="258" t="s">
        <v>172</v>
      </c>
      <c r="D962" s="256">
        <v>1280</v>
      </c>
      <c r="E962" s="256">
        <v>1308</v>
      </c>
      <c r="F962" s="63">
        <f t="shared" si="44"/>
        <v>2.1999999999999999E-2</v>
      </c>
      <c r="G962" s="230" t="str">
        <f t="shared" si="42"/>
        <v>是</v>
      </c>
      <c r="H962" s="122" t="str">
        <f t="shared" si="43"/>
        <v>项</v>
      </c>
    </row>
    <row r="963" spans="1:8" ht="36" customHeight="1">
      <c r="A963" s="366">
        <v>2140102</v>
      </c>
      <c r="B963" s="368" t="s">
        <v>1805</v>
      </c>
      <c r="C963" s="258" t="s">
        <v>174</v>
      </c>
      <c r="D963" s="256">
        <v>180</v>
      </c>
      <c r="E963" s="256">
        <v>172</v>
      </c>
      <c r="F963" s="63">
        <f t="shared" si="44"/>
        <v>-4.3999999999999997E-2</v>
      </c>
      <c r="G963" s="230" t="str">
        <f t="shared" si="42"/>
        <v>是</v>
      </c>
      <c r="H963" s="122" t="str">
        <f t="shared" si="43"/>
        <v>项</v>
      </c>
    </row>
    <row r="964" spans="1:8" ht="36" hidden="1" customHeight="1">
      <c r="A964" s="366">
        <v>2140103</v>
      </c>
      <c r="B964" s="368" t="s">
        <v>1806</v>
      </c>
      <c r="C964" s="258" t="s">
        <v>176</v>
      </c>
      <c r="D964" s="256">
        <v>0</v>
      </c>
      <c r="E964" s="256">
        <v>0</v>
      </c>
      <c r="F964" s="63" t="str">
        <f t="shared" si="44"/>
        <v/>
      </c>
      <c r="G964" s="230" t="str">
        <f t="shared" ref="G964:G1027" si="45">IF(LEN(B964)=3,"是",IF(C964&lt;&gt;"",IF(SUM(D964:E964)&lt;&gt;0,"是","否"),"是"))</f>
        <v>否</v>
      </c>
      <c r="H964" s="122" t="str">
        <f t="shared" ref="H964:H1027" si="46">IF(LEN(B964)=3,"类",IF(LEN(B964)=5,"款","项"))</f>
        <v>项</v>
      </c>
    </row>
    <row r="965" spans="1:8" ht="36" customHeight="1">
      <c r="A965" s="366">
        <v>2140104</v>
      </c>
      <c r="B965" s="368" t="s">
        <v>1807</v>
      </c>
      <c r="C965" s="258" t="s">
        <v>1808</v>
      </c>
      <c r="D965" s="256">
        <v>0</v>
      </c>
      <c r="E965" s="256">
        <v>30</v>
      </c>
      <c r="F965" s="63" t="str">
        <f t="shared" ref="F965:F1028" si="47">IF(D965&gt;0,E965/D965-1,IF(D965&lt;0,-(E965/D965-1),""))</f>
        <v/>
      </c>
      <c r="G965" s="230" t="str">
        <f t="shared" si="45"/>
        <v>是</v>
      </c>
      <c r="H965" s="122" t="str">
        <f t="shared" si="46"/>
        <v>项</v>
      </c>
    </row>
    <row r="966" spans="1:8" ht="36" customHeight="1">
      <c r="A966" s="366">
        <v>2140106</v>
      </c>
      <c r="B966" s="368" t="s">
        <v>1809</v>
      </c>
      <c r="C966" s="258" t="s">
        <v>1810</v>
      </c>
      <c r="D966" s="256">
        <v>1480</v>
      </c>
      <c r="E966" s="256">
        <v>10</v>
      </c>
      <c r="F966" s="63">
        <f t="shared" si="47"/>
        <v>-0.99299999999999999</v>
      </c>
      <c r="G966" s="230" t="str">
        <f t="shared" si="45"/>
        <v>是</v>
      </c>
      <c r="H966" s="122" t="str">
        <f t="shared" si="46"/>
        <v>项</v>
      </c>
    </row>
    <row r="967" spans="1:8" ht="36" hidden="1" customHeight="1">
      <c r="A967" s="366">
        <v>2140109</v>
      </c>
      <c r="B967" s="368" t="s">
        <v>1811</v>
      </c>
      <c r="C967" s="258" t="s">
        <v>1812</v>
      </c>
      <c r="D967" s="256">
        <v>0</v>
      </c>
      <c r="E967" s="256">
        <v>0</v>
      </c>
      <c r="F967" s="63" t="str">
        <f t="shared" si="47"/>
        <v/>
      </c>
      <c r="G967" s="230" t="str">
        <f t="shared" si="45"/>
        <v>否</v>
      </c>
      <c r="H967" s="122" t="str">
        <f t="shared" si="46"/>
        <v>项</v>
      </c>
    </row>
    <row r="968" spans="1:8" ht="36" hidden="1" customHeight="1">
      <c r="A968" s="366">
        <v>2140110</v>
      </c>
      <c r="B968" s="368" t="s">
        <v>1813</v>
      </c>
      <c r="C968" s="258" t="s">
        <v>1814</v>
      </c>
      <c r="D968" s="256">
        <v>0</v>
      </c>
      <c r="E968" s="256">
        <v>0</v>
      </c>
      <c r="F968" s="63" t="str">
        <f t="shared" si="47"/>
        <v/>
      </c>
      <c r="G968" s="230" t="str">
        <f t="shared" si="45"/>
        <v>否</v>
      </c>
      <c r="H968" s="122" t="str">
        <f t="shared" si="46"/>
        <v>项</v>
      </c>
    </row>
    <row r="969" spans="1:8" ht="36" hidden="1" customHeight="1">
      <c r="A969" s="366">
        <v>2140111</v>
      </c>
      <c r="B969" s="368" t="s">
        <v>1815</v>
      </c>
      <c r="C969" s="258" t="s">
        <v>1816</v>
      </c>
      <c r="D969" s="256">
        <v>0</v>
      </c>
      <c r="E969" s="256">
        <v>0</v>
      </c>
      <c r="F969" s="63" t="str">
        <f t="shared" si="47"/>
        <v/>
      </c>
      <c r="G969" s="230" t="str">
        <f t="shared" si="45"/>
        <v>否</v>
      </c>
      <c r="H969" s="122" t="str">
        <f t="shared" si="46"/>
        <v>项</v>
      </c>
    </row>
    <row r="970" spans="1:8" ht="36" hidden="1" customHeight="1">
      <c r="A970" s="366">
        <v>2140112</v>
      </c>
      <c r="B970" s="368" t="s">
        <v>1817</v>
      </c>
      <c r="C970" s="258" t="s">
        <v>1818</v>
      </c>
      <c r="D970" s="256">
        <v>0</v>
      </c>
      <c r="E970" s="256">
        <v>0</v>
      </c>
      <c r="F970" s="63" t="str">
        <f t="shared" si="47"/>
        <v/>
      </c>
      <c r="G970" s="230" t="str">
        <f t="shared" si="45"/>
        <v>否</v>
      </c>
      <c r="H970" s="122" t="str">
        <f t="shared" si="46"/>
        <v>项</v>
      </c>
    </row>
    <row r="971" spans="1:8" ht="36" hidden="1" customHeight="1">
      <c r="A971" s="366">
        <v>2140114</v>
      </c>
      <c r="B971" s="368" t="s">
        <v>1819</v>
      </c>
      <c r="C971" s="258" t="s">
        <v>1820</v>
      </c>
      <c r="D971" s="256">
        <v>0</v>
      </c>
      <c r="E971" s="256">
        <v>0</v>
      </c>
      <c r="F971" s="63" t="str">
        <f t="shared" si="47"/>
        <v/>
      </c>
      <c r="G971" s="230" t="str">
        <f t="shared" si="45"/>
        <v>否</v>
      </c>
      <c r="H971" s="122" t="str">
        <f t="shared" si="46"/>
        <v>项</v>
      </c>
    </row>
    <row r="972" spans="1:8" ht="36" hidden="1" customHeight="1">
      <c r="A972" s="366">
        <v>2140122</v>
      </c>
      <c r="B972" s="368" t="s">
        <v>1821</v>
      </c>
      <c r="C972" s="258" t="s">
        <v>1822</v>
      </c>
      <c r="D972" s="256">
        <v>0</v>
      </c>
      <c r="E972" s="256">
        <v>0</v>
      </c>
      <c r="F972" s="63" t="str">
        <f t="shared" si="47"/>
        <v/>
      </c>
      <c r="G972" s="230" t="str">
        <f t="shared" si="45"/>
        <v>否</v>
      </c>
      <c r="H972" s="122" t="str">
        <f t="shared" si="46"/>
        <v>项</v>
      </c>
    </row>
    <row r="973" spans="1:8" ht="36" hidden="1" customHeight="1">
      <c r="A973" s="366">
        <v>2140123</v>
      </c>
      <c r="B973" s="368" t="s">
        <v>1823</v>
      </c>
      <c r="C973" s="258" t="s">
        <v>1824</v>
      </c>
      <c r="D973" s="256">
        <v>0</v>
      </c>
      <c r="E973" s="256">
        <v>0</v>
      </c>
      <c r="F973" s="63" t="str">
        <f t="shared" si="47"/>
        <v/>
      </c>
      <c r="G973" s="230" t="str">
        <f t="shared" si="45"/>
        <v>否</v>
      </c>
      <c r="H973" s="122" t="str">
        <f t="shared" si="46"/>
        <v>项</v>
      </c>
    </row>
    <row r="974" spans="1:8" ht="36" hidden="1" customHeight="1">
      <c r="A974" s="366">
        <v>2140127</v>
      </c>
      <c r="B974" s="368" t="s">
        <v>1825</v>
      </c>
      <c r="C974" s="258" t="s">
        <v>1826</v>
      </c>
      <c r="D974" s="256">
        <v>0</v>
      </c>
      <c r="E974" s="256">
        <v>0</v>
      </c>
      <c r="F974" s="63" t="str">
        <f t="shared" si="47"/>
        <v/>
      </c>
      <c r="G974" s="230" t="str">
        <f t="shared" si="45"/>
        <v>否</v>
      </c>
      <c r="H974" s="122" t="str">
        <f t="shared" si="46"/>
        <v>项</v>
      </c>
    </row>
    <row r="975" spans="1:8" ht="36" hidden="1" customHeight="1">
      <c r="A975" s="366">
        <v>2140128</v>
      </c>
      <c r="B975" s="368" t="s">
        <v>1827</v>
      </c>
      <c r="C975" s="258" t="s">
        <v>1828</v>
      </c>
      <c r="D975" s="256">
        <v>0</v>
      </c>
      <c r="E975" s="256">
        <v>0</v>
      </c>
      <c r="F975" s="63" t="str">
        <f t="shared" si="47"/>
        <v/>
      </c>
      <c r="G975" s="230" t="str">
        <f t="shared" si="45"/>
        <v>否</v>
      </c>
      <c r="H975" s="122" t="str">
        <f t="shared" si="46"/>
        <v>项</v>
      </c>
    </row>
    <row r="976" spans="1:8" ht="36" hidden="1" customHeight="1">
      <c r="A976" s="366">
        <v>2140129</v>
      </c>
      <c r="B976" s="368" t="s">
        <v>1829</v>
      </c>
      <c r="C976" s="258" t="s">
        <v>1830</v>
      </c>
      <c r="D976" s="256">
        <v>0</v>
      </c>
      <c r="E976" s="256">
        <v>0</v>
      </c>
      <c r="F976" s="63" t="str">
        <f t="shared" si="47"/>
        <v/>
      </c>
      <c r="G976" s="230" t="str">
        <f t="shared" si="45"/>
        <v>否</v>
      </c>
      <c r="H976" s="122" t="str">
        <f t="shared" si="46"/>
        <v>项</v>
      </c>
    </row>
    <row r="977" spans="1:8" ht="36" hidden="1" customHeight="1">
      <c r="A977" s="366">
        <v>2140130</v>
      </c>
      <c r="B977" s="368" t="s">
        <v>1831</v>
      </c>
      <c r="C977" s="258" t="s">
        <v>1832</v>
      </c>
      <c r="D977" s="256">
        <v>0</v>
      </c>
      <c r="E977" s="256">
        <v>0</v>
      </c>
      <c r="F977" s="63" t="str">
        <f t="shared" si="47"/>
        <v/>
      </c>
      <c r="G977" s="230" t="str">
        <f t="shared" si="45"/>
        <v>否</v>
      </c>
      <c r="H977" s="122" t="str">
        <f t="shared" si="46"/>
        <v>项</v>
      </c>
    </row>
    <row r="978" spans="1:8" ht="36" hidden="1" customHeight="1">
      <c r="A978" s="366">
        <v>2140131</v>
      </c>
      <c r="B978" s="368" t="s">
        <v>1833</v>
      </c>
      <c r="C978" s="258" t="s">
        <v>1834</v>
      </c>
      <c r="D978" s="256">
        <v>0</v>
      </c>
      <c r="E978" s="256">
        <v>0</v>
      </c>
      <c r="F978" s="63" t="str">
        <f t="shared" si="47"/>
        <v/>
      </c>
      <c r="G978" s="230" t="str">
        <f t="shared" si="45"/>
        <v>否</v>
      </c>
      <c r="H978" s="122" t="str">
        <f t="shared" si="46"/>
        <v>项</v>
      </c>
    </row>
    <row r="979" spans="1:8" ht="36" hidden="1" customHeight="1">
      <c r="A979" s="366">
        <v>2140133</v>
      </c>
      <c r="B979" s="368" t="s">
        <v>1835</v>
      </c>
      <c r="C979" s="258" t="s">
        <v>1836</v>
      </c>
      <c r="D979" s="256">
        <v>0</v>
      </c>
      <c r="E979" s="256">
        <v>0</v>
      </c>
      <c r="F979" s="63" t="str">
        <f t="shared" si="47"/>
        <v/>
      </c>
      <c r="G979" s="230" t="str">
        <f t="shared" si="45"/>
        <v>否</v>
      </c>
      <c r="H979" s="122" t="str">
        <f t="shared" si="46"/>
        <v>项</v>
      </c>
    </row>
    <row r="980" spans="1:8" ht="36" hidden="1" customHeight="1">
      <c r="A980" s="366">
        <v>2140136</v>
      </c>
      <c r="B980" s="368" t="s">
        <v>1837</v>
      </c>
      <c r="C980" s="258" t="s">
        <v>1838</v>
      </c>
      <c r="D980" s="256">
        <v>0</v>
      </c>
      <c r="E980" s="256">
        <v>0</v>
      </c>
      <c r="F980" s="63" t="str">
        <f t="shared" si="47"/>
        <v/>
      </c>
      <c r="G980" s="230" t="str">
        <f t="shared" si="45"/>
        <v>否</v>
      </c>
      <c r="H980" s="122" t="str">
        <f t="shared" si="46"/>
        <v>项</v>
      </c>
    </row>
    <row r="981" spans="1:8" ht="36" hidden="1" customHeight="1">
      <c r="A981" s="366">
        <v>2140138</v>
      </c>
      <c r="B981" s="368" t="s">
        <v>1839</v>
      </c>
      <c r="C981" s="258" t="s">
        <v>1840</v>
      </c>
      <c r="D981" s="256">
        <v>0</v>
      </c>
      <c r="E981" s="256">
        <v>0</v>
      </c>
      <c r="F981" s="63" t="str">
        <f t="shared" si="47"/>
        <v/>
      </c>
      <c r="G981" s="230" t="str">
        <f t="shared" si="45"/>
        <v>否</v>
      </c>
      <c r="H981" s="122" t="str">
        <f t="shared" si="46"/>
        <v>项</v>
      </c>
    </row>
    <row r="982" spans="1:8" ht="36" hidden="1" customHeight="1">
      <c r="A982" s="366">
        <v>2140139</v>
      </c>
      <c r="B982" s="368" t="s">
        <v>1841</v>
      </c>
      <c r="C982" s="258" t="s">
        <v>1842</v>
      </c>
      <c r="D982" s="256">
        <v>0</v>
      </c>
      <c r="E982" s="256">
        <v>0</v>
      </c>
      <c r="F982" s="63" t="str">
        <f t="shared" si="47"/>
        <v/>
      </c>
      <c r="G982" s="230" t="str">
        <f t="shared" si="45"/>
        <v>否</v>
      </c>
      <c r="H982" s="122" t="str">
        <f t="shared" si="46"/>
        <v>项</v>
      </c>
    </row>
    <row r="983" spans="1:8" ht="36" customHeight="1">
      <c r="A983" s="366">
        <v>2140199</v>
      </c>
      <c r="B983" s="368" t="s">
        <v>1843</v>
      </c>
      <c r="C983" s="258" t="s">
        <v>1844</v>
      </c>
      <c r="D983" s="256">
        <v>580</v>
      </c>
      <c r="E983" s="256">
        <v>80</v>
      </c>
      <c r="F983" s="63">
        <f t="shared" si="47"/>
        <v>-0.86199999999999999</v>
      </c>
      <c r="G983" s="230" t="str">
        <f t="shared" si="45"/>
        <v>是</v>
      </c>
      <c r="H983" s="122" t="str">
        <f t="shared" si="46"/>
        <v>项</v>
      </c>
    </row>
    <row r="984" spans="1:8" ht="36" hidden="1" customHeight="1">
      <c r="A984" s="366">
        <v>21402</v>
      </c>
      <c r="B984" s="367" t="s">
        <v>1845</v>
      </c>
      <c r="C984" s="254" t="s">
        <v>1846</v>
      </c>
      <c r="D984" s="256">
        <v>0</v>
      </c>
      <c r="E984" s="256">
        <v>0</v>
      </c>
      <c r="F984" s="63" t="str">
        <f t="shared" si="47"/>
        <v/>
      </c>
      <c r="G984" s="230" t="str">
        <f t="shared" si="45"/>
        <v>否</v>
      </c>
      <c r="H984" s="122" t="str">
        <f t="shared" si="46"/>
        <v>款</v>
      </c>
    </row>
    <row r="985" spans="1:8" ht="36" hidden="1" customHeight="1">
      <c r="A985" s="366">
        <v>2140201</v>
      </c>
      <c r="B985" s="368" t="s">
        <v>1847</v>
      </c>
      <c r="C985" s="258" t="s">
        <v>172</v>
      </c>
      <c r="D985" s="256">
        <v>0</v>
      </c>
      <c r="E985" s="256">
        <v>0</v>
      </c>
      <c r="F985" s="63" t="str">
        <f t="shared" si="47"/>
        <v/>
      </c>
      <c r="G985" s="230" t="str">
        <f t="shared" si="45"/>
        <v>否</v>
      </c>
      <c r="H985" s="122" t="str">
        <f t="shared" si="46"/>
        <v>项</v>
      </c>
    </row>
    <row r="986" spans="1:8" ht="36" hidden="1" customHeight="1">
      <c r="A986" s="366">
        <v>2140202</v>
      </c>
      <c r="B986" s="368" t="s">
        <v>1848</v>
      </c>
      <c r="C986" s="258" t="s">
        <v>174</v>
      </c>
      <c r="D986" s="256">
        <v>0</v>
      </c>
      <c r="E986" s="256">
        <v>0</v>
      </c>
      <c r="F986" s="63" t="str">
        <f t="shared" si="47"/>
        <v/>
      </c>
      <c r="G986" s="230" t="str">
        <f t="shared" si="45"/>
        <v>否</v>
      </c>
      <c r="H986" s="122" t="str">
        <f t="shared" si="46"/>
        <v>项</v>
      </c>
    </row>
    <row r="987" spans="1:8" ht="36" hidden="1" customHeight="1">
      <c r="A987" s="366">
        <v>2140203</v>
      </c>
      <c r="B987" s="368" t="s">
        <v>1849</v>
      </c>
      <c r="C987" s="258" t="s">
        <v>176</v>
      </c>
      <c r="D987" s="256">
        <v>0</v>
      </c>
      <c r="E987" s="256">
        <v>0</v>
      </c>
      <c r="F987" s="63" t="str">
        <f t="shared" si="47"/>
        <v/>
      </c>
      <c r="G987" s="230" t="str">
        <f t="shared" si="45"/>
        <v>否</v>
      </c>
      <c r="H987" s="122" t="str">
        <f t="shared" si="46"/>
        <v>项</v>
      </c>
    </row>
    <row r="988" spans="1:8" ht="36" hidden="1" customHeight="1">
      <c r="A988" s="366">
        <v>2140204</v>
      </c>
      <c r="B988" s="368" t="s">
        <v>1850</v>
      </c>
      <c r="C988" s="258" t="s">
        <v>1851</v>
      </c>
      <c r="D988" s="256">
        <v>0</v>
      </c>
      <c r="E988" s="256">
        <v>0</v>
      </c>
      <c r="F988" s="63" t="str">
        <f t="shared" si="47"/>
        <v/>
      </c>
      <c r="G988" s="230" t="str">
        <f t="shared" si="45"/>
        <v>否</v>
      </c>
      <c r="H988" s="122" t="str">
        <f t="shared" si="46"/>
        <v>项</v>
      </c>
    </row>
    <row r="989" spans="1:8" ht="36" hidden="1" customHeight="1">
      <c r="A989" s="366">
        <v>2140205</v>
      </c>
      <c r="B989" s="368" t="s">
        <v>1852</v>
      </c>
      <c r="C989" s="258" t="s">
        <v>1853</v>
      </c>
      <c r="D989" s="256">
        <v>0</v>
      </c>
      <c r="E989" s="256">
        <v>0</v>
      </c>
      <c r="F989" s="63" t="str">
        <f t="shared" si="47"/>
        <v/>
      </c>
      <c r="G989" s="230" t="str">
        <f t="shared" si="45"/>
        <v>否</v>
      </c>
      <c r="H989" s="122" t="str">
        <f t="shared" si="46"/>
        <v>项</v>
      </c>
    </row>
    <row r="990" spans="1:8" ht="36" hidden="1" customHeight="1">
      <c r="A990" s="366">
        <v>2140206</v>
      </c>
      <c r="B990" s="368" t="s">
        <v>1854</v>
      </c>
      <c r="C990" s="258" t="s">
        <v>1855</v>
      </c>
      <c r="D990" s="256">
        <v>0</v>
      </c>
      <c r="E990" s="256">
        <v>0</v>
      </c>
      <c r="F990" s="63" t="str">
        <f t="shared" si="47"/>
        <v/>
      </c>
      <c r="G990" s="230" t="str">
        <f t="shared" si="45"/>
        <v>否</v>
      </c>
      <c r="H990" s="122" t="str">
        <f t="shared" si="46"/>
        <v>项</v>
      </c>
    </row>
    <row r="991" spans="1:8" ht="36" hidden="1" customHeight="1">
      <c r="A991" s="366">
        <v>2140207</v>
      </c>
      <c r="B991" s="368" t="s">
        <v>1856</v>
      </c>
      <c r="C991" s="258" t="s">
        <v>1857</v>
      </c>
      <c r="D991" s="256">
        <v>0</v>
      </c>
      <c r="E991" s="256">
        <v>0</v>
      </c>
      <c r="F991" s="63" t="str">
        <f t="shared" si="47"/>
        <v/>
      </c>
      <c r="G991" s="230" t="str">
        <f t="shared" si="45"/>
        <v>否</v>
      </c>
      <c r="H991" s="122" t="str">
        <f t="shared" si="46"/>
        <v>项</v>
      </c>
    </row>
    <row r="992" spans="1:8" ht="36" hidden="1" customHeight="1">
      <c r="A992" s="366">
        <v>2140208</v>
      </c>
      <c r="B992" s="368" t="s">
        <v>1858</v>
      </c>
      <c r="C992" s="258" t="s">
        <v>1859</v>
      </c>
      <c r="D992" s="256">
        <v>0</v>
      </c>
      <c r="E992" s="256">
        <v>0</v>
      </c>
      <c r="F992" s="63" t="str">
        <f t="shared" si="47"/>
        <v/>
      </c>
      <c r="G992" s="230" t="str">
        <f t="shared" si="45"/>
        <v>否</v>
      </c>
      <c r="H992" s="122" t="str">
        <f t="shared" si="46"/>
        <v>项</v>
      </c>
    </row>
    <row r="993" spans="1:8" ht="36" hidden="1" customHeight="1">
      <c r="A993" s="366">
        <v>2140299</v>
      </c>
      <c r="B993" s="368" t="s">
        <v>1860</v>
      </c>
      <c r="C993" s="258" t="s">
        <v>1861</v>
      </c>
      <c r="D993" s="256">
        <v>0</v>
      </c>
      <c r="E993" s="256">
        <v>0</v>
      </c>
      <c r="F993" s="63" t="str">
        <f t="shared" si="47"/>
        <v/>
      </c>
      <c r="G993" s="230" t="str">
        <f t="shared" si="45"/>
        <v>否</v>
      </c>
      <c r="H993" s="122" t="str">
        <f t="shared" si="46"/>
        <v>项</v>
      </c>
    </row>
    <row r="994" spans="1:8" ht="36" hidden="1" customHeight="1">
      <c r="A994" s="366">
        <v>21403</v>
      </c>
      <c r="B994" s="367" t="s">
        <v>1862</v>
      </c>
      <c r="C994" s="254" t="s">
        <v>1863</v>
      </c>
      <c r="D994" s="256">
        <v>0</v>
      </c>
      <c r="E994" s="256">
        <v>0</v>
      </c>
      <c r="F994" s="63" t="str">
        <f t="shared" si="47"/>
        <v/>
      </c>
      <c r="G994" s="230" t="str">
        <f t="shared" si="45"/>
        <v>否</v>
      </c>
      <c r="H994" s="122" t="str">
        <f t="shared" si="46"/>
        <v>款</v>
      </c>
    </row>
    <row r="995" spans="1:8" ht="36" hidden="1" customHeight="1">
      <c r="A995" s="366">
        <v>2140301</v>
      </c>
      <c r="B995" s="368" t="s">
        <v>1864</v>
      </c>
      <c r="C995" s="258" t="s">
        <v>172</v>
      </c>
      <c r="D995" s="256">
        <v>0</v>
      </c>
      <c r="E995" s="256">
        <v>0</v>
      </c>
      <c r="F995" s="63" t="str">
        <f t="shared" si="47"/>
        <v/>
      </c>
      <c r="G995" s="230" t="str">
        <f t="shared" si="45"/>
        <v>否</v>
      </c>
      <c r="H995" s="122" t="str">
        <f t="shared" si="46"/>
        <v>项</v>
      </c>
    </row>
    <row r="996" spans="1:8" ht="36" hidden="1" customHeight="1">
      <c r="A996" s="366">
        <v>2140302</v>
      </c>
      <c r="B996" s="368" t="s">
        <v>1865</v>
      </c>
      <c r="C996" s="258" t="s">
        <v>174</v>
      </c>
      <c r="D996" s="256">
        <v>0</v>
      </c>
      <c r="E996" s="256">
        <v>0</v>
      </c>
      <c r="F996" s="63" t="str">
        <f t="shared" si="47"/>
        <v/>
      </c>
      <c r="G996" s="230" t="str">
        <f t="shared" si="45"/>
        <v>否</v>
      </c>
      <c r="H996" s="122" t="str">
        <f t="shared" si="46"/>
        <v>项</v>
      </c>
    </row>
    <row r="997" spans="1:8" ht="36" hidden="1" customHeight="1">
      <c r="A997" s="366">
        <v>2140303</v>
      </c>
      <c r="B997" s="368" t="s">
        <v>1866</v>
      </c>
      <c r="C997" s="258" t="s">
        <v>176</v>
      </c>
      <c r="D997" s="256">
        <v>0</v>
      </c>
      <c r="E997" s="256">
        <v>0</v>
      </c>
      <c r="F997" s="63" t="str">
        <f t="shared" si="47"/>
        <v/>
      </c>
      <c r="G997" s="230" t="str">
        <f t="shared" si="45"/>
        <v>否</v>
      </c>
      <c r="H997" s="122" t="str">
        <f t="shared" si="46"/>
        <v>项</v>
      </c>
    </row>
    <row r="998" spans="1:8" ht="36" hidden="1" customHeight="1">
      <c r="A998" s="366">
        <v>2140304</v>
      </c>
      <c r="B998" s="368" t="s">
        <v>1867</v>
      </c>
      <c r="C998" s="258" t="s">
        <v>1868</v>
      </c>
      <c r="D998" s="256">
        <v>0</v>
      </c>
      <c r="E998" s="256">
        <v>0</v>
      </c>
      <c r="F998" s="63" t="str">
        <f t="shared" si="47"/>
        <v/>
      </c>
      <c r="G998" s="230" t="str">
        <f t="shared" si="45"/>
        <v>否</v>
      </c>
      <c r="H998" s="122" t="str">
        <f t="shared" si="46"/>
        <v>项</v>
      </c>
    </row>
    <row r="999" spans="1:8" ht="36" hidden="1" customHeight="1">
      <c r="A999" s="366">
        <v>2140305</v>
      </c>
      <c r="B999" s="368" t="s">
        <v>1869</v>
      </c>
      <c r="C999" s="258" t="s">
        <v>1870</v>
      </c>
      <c r="D999" s="256">
        <v>0</v>
      </c>
      <c r="E999" s="256">
        <v>0</v>
      </c>
      <c r="F999" s="63" t="str">
        <f t="shared" si="47"/>
        <v/>
      </c>
      <c r="G999" s="230" t="str">
        <f t="shared" si="45"/>
        <v>否</v>
      </c>
      <c r="H999" s="122" t="str">
        <f t="shared" si="46"/>
        <v>项</v>
      </c>
    </row>
    <row r="1000" spans="1:8" ht="36" hidden="1" customHeight="1">
      <c r="A1000" s="366">
        <v>2140306</v>
      </c>
      <c r="B1000" s="368" t="s">
        <v>1871</v>
      </c>
      <c r="C1000" s="258" t="s">
        <v>1872</v>
      </c>
      <c r="D1000" s="256">
        <v>0</v>
      </c>
      <c r="E1000" s="256">
        <v>0</v>
      </c>
      <c r="F1000" s="63" t="str">
        <f t="shared" si="47"/>
        <v/>
      </c>
      <c r="G1000" s="230" t="str">
        <f t="shared" si="45"/>
        <v>否</v>
      </c>
      <c r="H1000" s="122" t="str">
        <f t="shared" si="46"/>
        <v>项</v>
      </c>
    </row>
    <row r="1001" spans="1:8" ht="36" hidden="1" customHeight="1">
      <c r="A1001" s="366">
        <v>2140307</v>
      </c>
      <c r="B1001" s="368" t="s">
        <v>1873</v>
      </c>
      <c r="C1001" s="258" t="s">
        <v>1874</v>
      </c>
      <c r="D1001" s="256">
        <v>0</v>
      </c>
      <c r="E1001" s="256">
        <v>0</v>
      </c>
      <c r="F1001" s="63" t="str">
        <f t="shared" si="47"/>
        <v/>
      </c>
      <c r="G1001" s="230" t="str">
        <f t="shared" si="45"/>
        <v>否</v>
      </c>
      <c r="H1001" s="122" t="str">
        <f t="shared" si="46"/>
        <v>项</v>
      </c>
    </row>
    <row r="1002" spans="1:8" ht="36" hidden="1" customHeight="1">
      <c r="A1002" s="366">
        <v>2140308</v>
      </c>
      <c r="B1002" s="368" t="s">
        <v>1875</v>
      </c>
      <c r="C1002" s="258" t="s">
        <v>1876</v>
      </c>
      <c r="D1002" s="256">
        <v>0</v>
      </c>
      <c r="E1002" s="256">
        <v>0</v>
      </c>
      <c r="F1002" s="63" t="str">
        <f t="shared" si="47"/>
        <v/>
      </c>
      <c r="G1002" s="230" t="str">
        <f t="shared" si="45"/>
        <v>否</v>
      </c>
      <c r="H1002" s="122" t="str">
        <f t="shared" si="46"/>
        <v>项</v>
      </c>
    </row>
    <row r="1003" spans="1:8" ht="36" hidden="1" customHeight="1">
      <c r="A1003" s="366">
        <v>2140399</v>
      </c>
      <c r="B1003" s="368" t="s">
        <v>1877</v>
      </c>
      <c r="C1003" s="258" t="s">
        <v>1878</v>
      </c>
      <c r="D1003" s="256">
        <v>0</v>
      </c>
      <c r="E1003" s="256">
        <v>0</v>
      </c>
      <c r="F1003" s="63" t="str">
        <f t="shared" si="47"/>
        <v/>
      </c>
      <c r="G1003" s="230" t="str">
        <f t="shared" si="45"/>
        <v>否</v>
      </c>
      <c r="H1003" s="122" t="str">
        <f t="shared" si="46"/>
        <v>项</v>
      </c>
    </row>
    <row r="1004" spans="1:8" ht="36" customHeight="1">
      <c r="A1004" s="366">
        <v>21404</v>
      </c>
      <c r="B1004" s="367" t="s">
        <v>1879</v>
      </c>
      <c r="C1004" s="254" t="s">
        <v>1880</v>
      </c>
      <c r="D1004" s="256">
        <v>1910</v>
      </c>
      <c r="E1004" s="256">
        <v>1150</v>
      </c>
      <c r="F1004" s="63">
        <f t="shared" si="47"/>
        <v>-0.39800000000000002</v>
      </c>
      <c r="G1004" s="230" t="str">
        <f t="shared" si="45"/>
        <v>是</v>
      </c>
      <c r="H1004" s="122" t="str">
        <f t="shared" si="46"/>
        <v>款</v>
      </c>
    </row>
    <row r="1005" spans="1:8" ht="36" customHeight="1">
      <c r="A1005" s="366">
        <v>2140401</v>
      </c>
      <c r="B1005" s="368" t="s">
        <v>1881</v>
      </c>
      <c r="C1005" s="258" t="s">
        <v>1882</v>
      </c>
      <c r="D1005" s="256">
        <v>100</v>
      </c>
      <c r="E1005" s="256">
        <v>600</v>
      </c>
      <c r="F1005" s="63">
        <f t="shared" si="47"/>
        <v>5</v>
      </c>
      <c r="G1005" s="230" t="str">
        <f t="shared" si="45"/>
        <v>是</v>
      </c>
      <c r="H1005" s="122" t="str">
        <f t="shared" si="46"/>
        <v>项</v>
      </c>
    </row>
    <row r="1006" spans="1:8" ht="36" customHeight="1">
      <c r="A1006" s="366">
        <v>2140402</v>
      </c>
      <c r="B1006" s="368" t="s">
        <v>1883</v>
      </c>
      <c r="C1006" s="258" t="s">
        <v>1884</v>
      </c>
      <c r="D1006" s="256">
        <v>550</v>
      </c>
      <c r="E1006" s="256">
        <v>150</v>
      </c>
      <c r="F1006" s="63">
        <f t="shared" si="47"/>
        <v>-0.72699999999999998</v>
      </c>
      <c r="G1006" s="230" t="str">
        <f t="shared" si="45"/>
        <v>是</v>
      </c>
      <c r="H1006" s="122" t="str">
        <f t="shared" si="46"/>
        <v>项</v>
      </c>
    </row>
    <row r="1007" spans="1:8" ht="36" customHeight="1">
      <c r="A1007" s="366">
        <v>2140403</v>
      </c>
      <c r="B1007" s="368" t="s">
        <v>1885</v>
      </c>
      <c r="C1007" s="258" t="s">
        <v>1886</v>
      </c>
      <c r="D1007" s="256">
        <v>1180</v>
      </c>
      <c r="E1007" s="256">
        <v>400</v>
      </c>
      <c r="F1007" s="63">
        <f t="shared" si="47"/>
        <v>-0.66100000000000003</v>
      </c>
      <c r="G1007" s="230" t="str">
        <f t="shared" si="45"/>
        <v>是</v>
      </c>
      <c r="H1007" s="122" t="str">
        <f t="shared" si="46"/>
        <v>项</v>
      </c>
    </row>
    <row r="1008" spans="1:8" ht="36" customHeight="1">
      <c r="A1008" s="366">
        <v>2140499</v>
      </c>
      <c r="B1008" s="368" t="s">
        <v>1887</v>
      </c>
      <c r="C1008" s="258" t="s">
        <v>1888</v>
      </c>
      <c r="D1008" s="256">
        <v>80</v>
      </c>
      <c r="E1008" s="256">
        <v>0</v>
      </c>
      <c r="F1008" s="63">
        <f t="shared" si="47"/>
        <v>-1</v>
      </c>
      <c r="G1008" s="230" t="str">
        <f t="shared" si="45"/>
        <v>是</v>
      </c>
      <c r="H1008" s="122" t="str">
        <f t="shared" si="46"/>
        <v>项</v>
      </c>
    </row>
    <row r="1009" spans="1:8" ht="36" hidden="1" customHeight="1">
      <c r="A1009" s="366">
        <v>21405</v>
      </c>
      <c r="B1009" s="367" t="s">
        <v>1889</v>
      </c>
      <c r="C1009" s="254" t="s">
        <v>1890</v>
      </c>
      <c r="D1009" s="256">
        <v>0</v>
      </c>
      <c r="E1009" s="256">
        <v>0</v>
      </c>
      <c r="F1009" s="63" t="str">
        <f t="shared" si="47"/>
        <v/>
      </c>
      <c r="G1009" s="230" t="str">
        <f t="shared" si="45"/>
        <v>否</v>
      </c>
      <c r="H1009" s="122" t="str">
        <f t="shared" si="46"/>
        <v>款</v>
      </c>
    </row>
    <row r="1010" spans="1:8" ht="36" hidden="1" customHeight="1">
      <c r="A1010" s="366">
        <v>2140501</v>
      </c>
      <c r="B1010" s="368" t="s">
        <v>1891</v>
      </c>
      <c r="C1010" s="258" t="s">
        <v>172</v>
      </c>
      <c r="D1010" s="256">
        <v>0</v>
      </c>
      <c r="E1010" s="256">
        <v>0</v>
      </c>
      <c r="F1010" s="63" t="str">
        <f t="shared" si="47"/>
        <v/>
      </c>
      <c r="G1010" s="230" t="str">
        <f t="shared" si="45"/>
        <v>否</v>
      </c>
      <c r="H1010" s="122" t="str">
        <f t="shared" si="46"/>
        <v>项</v>
      </c>
    </row>
    <row r="1011" spans="1:8" ht="36" hidden="1" customHeight="1">
      <c r="A1011" s="366">
        <v>2140502</v>
      </c>
      <c r="B1011" s="368" t="s">
        <v>1892</v>
      </c>
      <c r="C1011" s="258" t="s">
        <v>174</v>
      </c>
      <c r="D1011" s="256">
        <v>0</v>
      </c>
      <c r="E1011" s="256">
        <v>0</v>
      </c>
      <c r="F1011" s="63" t="str">
        <f t="shared" si="47"/>
        <v/>
      </c>
      <c r="G1011" s="230" t="str">
        <f t="shared" si="45"/>
        <v>否</v>
      </c>
      <c r="H1011" s="122" t="str">
        <f t="shared" si="46"/>
        <v>项</v>
      </c>
    </row>
    <row r="1012" spans="1:8" ht="36" hidden="1" customHeight="1">
      <c r="A1012" s="366">
        <v>2140503</v>
      </c>
      <c r="B1012" s="368" t="s">
        <v>1893</v>
      </c>
      <c r="C1012" s="258" t="s">
        <v>176</v>
      </c>
      <c r="D1012" s="256">
        <v>0</v>
      </c>
      <c r="E1012" s="256">
        <v>0</v>
      </c>
      <c r="F1012" s="63" t="str">
        <f t="shared" si="47"/>
        <v/>
      </c>
      <c r="G1012" s="230" t="str">
        <f t="shared" si="45"/>
        <v>否</v>
      </c>
      <c r="H1012" s="122" t="str">
        <f t="shared" si="46"/>
        <v>项</v>
      </c>
    </row>
    <row r="1013" spans="1:8" ht="36" hidden="1" customHeight="1">
      <c r="A1013" s="366">
        <v>2140504</v>
      </c>
      <c r="B1013" s="368" t="s">
        <v>1894</v>
      </c>
      <c r="C1013" s="258" t="s">
        <v>1859</v>
      </c>
      <c r="D1013" s="256">
        <v>0</v>
      </c>
      <c r="E1013" s="256">
        <v>0</v>
      </c>
      <c r="F1013" s="63" t="str">
        <f t="shared" si="47"/>
        <v/>
      </c>
      <c r="G1013" s="230" t="str">
        <f t="shared" si="45"/>
        <v>否</v>
      </c>
      <c r="H1013" s="122" t="str">
        <f t="shared" si="46"/>
        <v>项</v>
      </c>
    </row>
    <row r="1014" spans="1:8" ht="36" hidden="1" customHeight="1">
      <c r="A1014" s="366">
        <v>2140505</v>
      </c>
      <c r="B1014" s="368" t="s">
        <v>1895</v>
      </c>
      <c r="C1014" s="258" t="s">
        <v>1896</v>
      </c>
      <c r="D1014" s="256">
        <v>0</v>
      </c>
      <c r="E1014" s="256">
        <v>0</v>
      </c>
      <c r="F1014" s="63" t="str">
        <f t="shared" si="47"/>
        <v/>
      </c>
      <c r="G1014" s="230" t="str">
        <f t="shared" si="45"/>
        <v>否</v>
      </c>
      <c r="H1014" s="122" t="str">
        <f t="shared" si="46"/>
        <v>项</v>
      </c>
    </row>
    <row r="1015" spans="1:8" ht="36" hidden="1" customHeight="1">
      <c r="A1015" s="366">
        <v>2140599</v>
      </c>
      <c r="B1015" s="368" t="s">
        <v>1897</v>
      </c>
      <c r="C1015" s="258" t="s">
        <v>1898</v>
      </c>
      <c r="D1015" s="256">
        <v>0</v>
      </c>
      <c r="E1015" s="256">
        <v>0</v>
      </c>
      <c r="F1015" s="63" t="str">
        <f t="shared" si="47"/>
        <v/>
      </c>
      <c r="G1015" s="230" t="str">
        <f t="shared" si="45"/>
        <v>否</v>
      </c>
      <c r="H1015" s="122" t="str">
        <f t="shared" si="46"/>
        <v>项</v>
      </c>
    </row>
    <row r="1016" spans="1:8" ht="36" customHeight="1">
      <c r="A1016" s="366">
        <v>21406</v>
      </c>
      <c r="B1016" s="367" t="s">
        <v>1899</v>
      </c>
      <c r="C1016" s="254" t="s">
        <v>1900</v>
      </c>
      <c r="D1016" s="256">
        <v>805</v>
      </c>
      <c r="E1016" s="256">
        <v>1200</v>
      </c>
      <c r="F1016" s="63">
        <f t="shared" si="47"/>
        <v>0.49099999999999999</v>
      </c>
      <c r="G1016" s="230" t="str">
        <f t="shared" si="45"/>
        <v>是</v>
      </c>
      <c r="H1016" s="122" t="str">
        <f t="shared" si="46"/>
        <v>款</v>
      </c>
    </row>
    <row r="1017" spans="1:8" ht="36" customHeight="1">
      <c r="A1017" s="366">
        <v>2140601</v>
      </c>
      <c r="B1017" s="368" t="s">
        <v>1901</v>
      </c>
      <c r="C1017" s="258" t="s">
        <v>1902</v>
      </c>
      <c r="D1017" s="256">
        <v>5</v>
      </c>
      <c r="E1017" s="256">
        <v>0</v>
      </c>
      <c r="F1017" s="63">
        <f t="shared" si="47"/>
        <v>-1</v>
      </c>
      <c r="G1017" s="230" t="str">
        <f t="shared" si="45"/>
        <v>是</v>
      </c>
      <c r="H1017" s="122" t="str">
        <f t="shared" si="46"/>
        <v>项</v>
      </c>
    </row>
    <row r="1018" spans="1:8" ht="36" customHeight="1">
      <c r="A1018" s="366">
        <v>2140602</v>
      </c>
      <c r="B1018" s="368" t="s">
        <v>1903</v>
      </c>
      <c r="C1018" s="258" t="s">
        <v>1904</v>
      </c>
      <c r="D1018" s="256">
        <v>800</v>
      </c>
      <c r="E1018" s="256">
        <v>1200</v>
      </c>
      <c r="F1018" s="63">
        <f t="shared" si="47"/>
        <v>0.5</v>
      </c>
      <c r="G1018" s="230" t="str">
        <f t="shared" si="45"/>
        <v>是</v>
      </c>
      <c r="H1018" s="122" t="str">
        <f t="shared" si="46"/>
        <v>项</v>
      </c>
    </row>
    <row r="1019" spans="1:8" ht="36" hidden="1" customHeight="1">
      <c r="A1019" s="366">
        <v>2140603</v>
      </c>
      <c r="B1019" s="368" t="s">
        <v>1905</v>
      </c>
      <c r="C1019" s="258" t="s">
        <v>1906</v>
      </c>
      <c r="D1019" s="256">
        <v>0</v>
      </c>
      <c r="E1019" s="256">
        <v>0</v>
      </c>
      <c r="F1019" s="63" t="str">
        <f t="shared" si="47"/>
        <v/>
      </c>
      <c r="G1019" s="230" t="str">
        <f t="shared" si="45"/>
        <v>否</v>
      </c>
      <c r="H1019" s="122" t="str">
        <f t="shared" si="46"/>
        <v>项</v>
      </c>
    </row>
    <row r="1020" spans="1:8" ht="36" hidden="1" customHeight="1">
      <c r="A1020" s="366">
        <v>2140699</v>
      </c>
      <c r="B1020" s="368" t="s">
        <v>1907</v>
      </c>
      <c r="C1020" s="258" t="s">
        <v>1908</v>
      </c>
      <c r="D1020" s="256">
        <v>0</v>
      </c>
      <c r="E1020" s="256">
        <v>0</v>
      </c>
      <c r="F1020" s="63" t="str">
        <f t="shared" si="47"/>
        <v/>
      </c>
      <c r="G1020" s="230" t="str">
        <f t="shared" si="45"/>
        <v>否</v>
      </c>
      <c r="H1020" s="122" t="str">
        <f t="shared" si="46"/>
        <v>项</v>
      </c>
    </row>
    <row r="1021" spans="1:8" ht="36" customHeight="1">
      <c r="A1021" s="366">
        <v>21499</v>
      </c>
      <c r="B1021" s="367" t="s">
        <v>1909</v>
      </c>
      <c r="C1021" s="254" t="s">
        <v>1910</v>
      </c>
      <c r="D1021" s="256">
        <v>2090</v>
      </c>
      <c r="E1021" s="256">
        <v>1400</v>
      </c>
      <c r="F1021" s="63">
        <f t="shared" si="47"/>
        <v>-0.33</v>
      </c>
      <c r="G1021" s="230" t="str">
        <f t="shared" si="45"/>
        <v>是</v>
      </c>
      <c r="H1021" s="122" t="str">
        <f t="shared" si="46"/>
        <v>款</v>
      </c>
    </row>
    <row r="1022" spans="1:8" ht="36" customHeight="1">
      <c r="A1022" s="366">
        <v>2149901</v>
      </c>
      <c r="B1022" s="368" t="s">
        <v>1911</v>
      </c>
      <c r="C1022" s="258" t="s">
        <v>1912</v>
      </c>
      <c r="D1022" s="256">
        <v>590</v>
      </c>
      <c r="E1022" s="256">
        <v>500</v>
      </c>
      <c r="F1022" s="63">
        <f t="shared" si="47"/>
        <v>-0.153</v>
      </c>
      <c r="G1022" s="230" t="str">
        <f t="shared" si="45"/>
        <v>是</v>
      </c>
      <c r="H1022" s="122" t="str">
        <f t="shared" si="46"/>
        <v>项</v>
      </c>
    </row>
    <row r="1023" spans="1:8" ht="36" customHeight="1">
      <c r="A1023" s="366">
        <v>2149999</v>
      </c>
      <c r="B1023" s="368" t="s">
        <v>1913</v>
      </c>
      <c r="C1023" s="258" t="s">
        <v>1914</v>
      </c>
      <c r="D1023" s="256">
        <v>1500</v>
      </c>
      <c r="E1023" s="256">
        <v>900</v>
      </c>
      <c r="F1023" s="63">
        <f t="shared" si="47"/>
        <v>-0.4</v>
      </c>
      <c r="G1023" s="230" t="str">
        <f t="shared" si="45"/>
        <v>是</v>
      </c>
      <c r="H1023" s="122" t="str">
        <f t="shared" si="46"/>
        <v>项</v>
      </c>
    </row>
    <row r="1024" spans="1:8" ht="36" hidden="1" customHeight="1">
      <c r="A1024" s="370" t="s">
        <v>1915</v>
      </c>
      <c r="B1024" s="372" t="s">
        <v>1915</v>
      </c>
      <c r="C1024" s="373" t="s">
        <v>552</v>
      </c>
      <c r="D1024" s="256"/>
      <c r="E1024" s="256"/>
      <c r="F1024" s="63" t="str">
        <f t="shared" si="47"/>
        <v/>
      </c>
      <c r="G1024" s="230" t="str">
        <f t="shared" si="45"/>
        <v>否</v>
      </c>
      <c r="H1024" s="122" t="str">
        <f t="shared" si="46"/>
        <v>项</v>
      </c>
    </row>
    <row r="1025" spans="1:8" ht="36" customHeight="1">
      <c r="A1025" s="366">
        <v>215</v>
      </c>
      <c r="B1025" s="367" t="s">
        <v>130</v>
      </c>
      <c r="C1025" s="254" t="s">
        <v>131</v>
      </c>
      <c r="D1025" s="256">
        <v>9014</v>
      </c>
      <c r="E1025" s="256">
        <v>7600</v>
      </c>
      <c r="F1025" s="63">
        <f t="shared" si="47"/>
        <v>-0.157</v>
      </c>
      <c r="G1025" s="230" t="str">
        <f t="shared" si="45"/>
        <v>是</v>
      </c>
      <c r="H1025" s="122" t="str">
        <f t="shared" si="46"/>
        <v>类</v>
      </c>
    </row>
    <row r="1026" spans="1:8" ht="36" hidden="1" customHeight="1">
      <c r="A1026" s="366">
        <v>21501</v>
      </c>
      <c r="B1026" s="367" t="s">
        <v>1916</v>
      </c>
      <c r="C1026" s="254" t="s">
        <v>1917</v>
      </c>
      <c r="D1026" s="256">
        <v>0</v>
      </c>
      <c r="E1026" s="256">
        <v>0</v>
      </c>
      <c r="F1026" s="63" t="str">
        <f t="shared" si="47"/>
        <v/>
      </c>
      <c r="G1026" s="230" t="str">
        <f t="shared" si="45"/>
        <v>否</v>
      </c>
      <c r="H1026" s="122" t="str">
        <f t="shared" si="46"/>
        <v>款</v>
      </c>
    </row>
    <row r="1027" spans="1:8" ht="36" hidden="1" customHeight="1">
      <c r="A1027" s="366">
        <v>2150101</v>
      </c>
      <c r="B1027" s="368" t="s">
        <v>1918</v>
      </c>
      <c r="C1027" s="258" t="s">
        <v>172</v>
      </c>
      <c r="D1027" s="256">
        <v>0</v>
      </c>
      <c r="E1027" s="256">
        <v>0</v>
      </c>
      <c r="F1027" s="63" t="str">
        <f t="shared" si="47"/>
        <v/>
      </c>
      <c r="G1027" s="230" t="str">
        <f t="shared" si="45"/>
        <v>否</v>
      </c>
      <c r="H1027" s="122" t="str">
        <f t="shared" si="46"/>
        <v>项</v>
      </c>
    </row>
    <row r="1028" spans="1:8" ht="36" hidden="1" customHeight="1">
      <c r="A1028" s="366">
        <v>2150102</v>
      </c>
      <c r="B1028" s="368" t="s">
        <v>1919</v>
      </c>
      <c r="C1028" s="258" t="s">
        <v>174</v>
      </c>
      <c r="D1028" s="256">
        <v>0</v>
      </c>
      <c r="E1028" s="256">
        <v>0</v>
      </c>
      <c r="F1028" s="63" t="str">
        <f t="shared" si="47"/>
        <v/>
      </c>
      <c r="G1028" s="230" t="str">
        <f t="shared" ref="G1028:G1091" si="48">IF(LEN(B1028)=3,"是",IF(C1028&lt;&gt;"",IF(SUM(D1028:E1028)&lt;&gt;0,"是","否"),"是"))</f>
        <v>否</v>
      </c>
      <c r="H1028" s="122" t="str">
        <f t="shared" ref="H1028:H1091" si="49">IF(LEN(B1028)=3,"类",IF(LEN(B1028)=5,"款","项"))</f>
        <v>项</v>
      </c>
    </row>
    <row r="1029" spans="1:8" ht="36" hidden="1" customHeight="1">
      <c r="A1029" s="366">
        <v>2150103</v>
      </c>
      <c r="B1029" s="368" t="s">
        <v>1920</v>
      </c>
      <c r="C1029" s="258" t="s">
        <v>176</v>
      </c>
      <c r="D1029" s="256">
        <v>0</v>
      </c>
      <c r="E1029" s="256">
        <v>0</v>
      </c>
      <c r="F1029" s="63" t="str">
        <f t="shared" ref="F1029:F1092" si="50">IF(D1029&gt;0,E1029/D1029-1,IF(D1029&lt;0,-(E1029/D1029-1),""))</f>
        <v/>
      </c>
      <c r="G1029" s="230" t="str">
        <f t="shared" si="48"/>
        <v>否</v>
      </c>
      <c r="H1029" s="122" t="str">
        <f t="shared" si="49"/>
        <v>项</v>
      </c>
    </row>
    <row r="1030" spans="1:8" ht="36" hidden="1" customHeight="1">
      <c r="A1030" s="366">
        <v>2150104</v>
      </c>
      <c r="B1030" s="368" t="s">
        <v>1921</v>
      </c>
      <c r="C1030" s="258" t="s">
        <v>1922</v>
      </c>
      <c r="D1030" s="256">
        <v>0</v>
      </c>
      <c r="E1030" s="256">
        <v>0</v>
      </c>
      <c r="F1030" s="63" t="str">
        <f t="shared" si="50"/>
        <v/>
      </c>
      <c r="G1030" s="230" t="str">
        <f t="shared" si="48"/>
        <v>否</v>
      </c>
      <c r="H1030" s="122" t="str">
        <f t="shared" si="49"/>
        <v>项</v>
      </c>
    </row>
    <row r="1031" spans="1:8" ht="36" hidden="1" customHeight="1">
      <c r="A1031" s="366">
        <v>2150105</v>
      </c>
      <c r="B1031" s="368" t="s">
        <v>1923</v>
      </c>
      <c r="C1031" s="258" t="s">
        <v>1924</v>
      </c>
      <c r="D1031" s="256">
        <v>0</v>
      </c>
      <c r="E1031" s="256">
        <v>0</v>
      </c>
      <c r="F1031" s="63" t="str">
        <f t="shared" si="50"/>
        <v/>
      </c>
      <c r="G1031" s="230" t="str">
        <f t="shared" si="48"/>
        <v>否</v>
      </c>
      <c r="H1031" s="122" t="str">
        <f t="shared" si="49"/>
        <v>项</v>
      </c>
    </row>
    <row r="1032" spans="1:8" ht="36" hidden="1" customHeight="1">
      <c r="A1032" s="366">
        <v>2150106</v>
      </c>
      <c r="B1032" s="368" t="s">
        <v>1925</v>
      </c>
      <c r="C1032" s="258" t="s">
        <v>1926</v>
      </c>
      <c r="D1032" s="256">
        <v>0</v>
      </c>
      <c r="E1032" s="256">
        <v>0</v>
      </c>
      <c r="F1032" s="63" t="str">
        <f t="shared" si="50"/>
        <v/>
      </c>
      <c r="G1032" s="230" t="str">
        <f t="shared" si="48"/>
        <v>否</v>
      </c>
      <c r="H1032" s="122" t="str">
        <f t="shared" si="49"/>
        <v>项</v>
      </c>
    </row>
    <row r="1033" spans="1:8" ht="36" hidden="1" customHeight="1">
      <c r="A1033" s="366">
        <v>2150107</v>
      </c>
      <c r="B1033" s="368" t="s">
        <v>1927</v>
      </c>
      <c r="C1033" s="258" t="s">
        <v>1928</v>
      </c>
      <c r="D1033" s="256">
        <v>0</v>
      </c>
      <c r="E1033" s="256">
        <v>0</v>
      </c>
      <c r="F1033" s="63" t="str">
        <f t="shared" si="50"/>
        <v/>
      </c>
      <c r="G1033" s="230" t="str">
        <f t="shared" si="48"/>
        <v>否</v>
      </c>
      <c r="H1033" s="122" t="str">
        <f t="shared" si="49"/>
        <v>项</v>
      </c>
    </row>
    <row r="1034" spans="1:8" ht="36" hidden="1" customHeight="1">
      <c r="A1034" s="366">
        <v>2150108</v>
      </c>
      <c r="B1034" s="368" t="s">
        <v>1929</v>
      </c>
      <c r="C1034" s="258" t="s">
        <v>1930</v>
      </c>
      <c r="D1034" s="256">
        <v>0</v>
      </c>
      <c r="E1034" s="256">
        <v>0</v>
      </c>
      <c r="F1034" s="63" t="str">
        <f t="shared" si="50"/>
        <v/>
      </c>
      <c r="G1034" s="230" t="str">
        <f t="shared" si="48"/>
        <v>否</v>
      </c>
      <c r="H1034" s="122" t="str">
        <f t="shared" si="49"/>
        <v>项</v>
      </c>
    </row>
    <row r="1035" spans="1:8" ht="36" hidden="1" customHeight="1">
      <c r="A1035" s="366">
        <v>2150199</v>
      </c>
      <c r="B1035" s="368" t="s">
        <v>1931</v>
      </c>
      <c r="C1035" s="258" t="s">
        <v>1932</v>
      </c>
      <c r="D1035" s="256">
        <v>0</v>
      </c>
      <c r="E1035" s="256">
        <v>0</v>
      </c>
      <c r="F1035" s="63" t="str">
        <f t="shared" si="50"/>
        <v/>
      </c>
      <c r="G1035" s="230" t="str">
        <f t="shared" si="48"/>
        <v>否</v>
      </c>
      <c r="H1035" s="122" t="str">
        <f t="shared" si="49"/>
        <v>项</v>
      </c>
    </row>
    <row r="1036" spans="1:8" ht="36" hidden="1" customHeight="1">
      <c r="A1036" s="366">
        <v>21502</v>
      </c>
      <c r="B1036" s="367" t="s">
        <v>1933</v>
      </c>
      <c r="C1036" s="254" t="s">
        <v>1934</v>
      </c>
      <c r="D1036" s="256">
        <v>0</v>
      </c>
      <c r="E1036" s="256">
        <v>0</v>
      </c>
      <c r="F1036" s="63" t="str">
        <f t="shared" si="50"/>
        <v/>
      </c>
      <c r="G1036" s="230" t="str">
        <f t="shared" si="48"/>
        <v>否</v>
      </c>
      <c r="H1036" s="122" t="str">
        <f t="shared" si="49"/>
        <v>款</v>
      </c>
    </row>
    <row r="1037" spans="1:8" ht="36" hidden="1" customHeight="1">
      <c r="A1037" s="366">
        <v>2150201</v>
      </c>
      <c r="B1037" s="368" t="s">
        <v>1935</v>
      </c>
      <c r="C1037" s="258" t="s">
        <v>172</v>
      </c>
      <c r="D1037" s="256">
        <v>0</v>
      </c>
      <c r="E1037" s="256">
        <v>0</v>
      </c>
      <c r="F1037" s="63" t="str">
        <f t="shared" si="50"/>
        <v/>
      </c>
      <c r="G1037" s="230" t="str">
        <f t="shared" si="48"/>
        <v>否</v>
      </c>
      <c r="H1037" s="122" t="str">
        <f t="shared" si="49"/>
        <v>项</v>
      </c>
    </row>
    <row r="1038" spans="1:8" ht="36" hidden="1" customHeight="1">
      <c r="A1038" s="366">
        <v>2150202</v>
      </c>
      <c r="B1038" s="368" t="s">
        <v>1936</v>
      </c>
      <c r="C1038" s="258" t="s">
        <v>174</v>
      </c>
      <c r="D1038" s="256">
        <v>0</v>
      </c>
      <c r="E1038" s="256">
        <v>0</v>
      </c>
      <c r="F1038" s="63" t="str">
        <f t="shared" si="50"/>
        <v/>
      </c>
      <c r="G1038" s="230" t="str">
        <f t="shared" si="48"/>
        <v>否</v>
      </c>
      <c r="H1038" s="122" t="str">
        <f t="shared" si="49"/>
        <v>项</v>
      </c>
    </row>
    <row r="1039" spans="1:8" ht="36" hidden="1" customHeight="1">
      <c r="A1039" s="366">
        <v>2150203</v>
      </c>
      <c r="B1039" s="368" t="s">
        <v>1937</v>
      </c>
      <c r="C1039" s="258" t="s">
        <v>176</v>
      </c>
      <c r="D1039" s="256">
        <v>0</v>
      </c>
      <c r="E1039" s="256">
        <v>0</v>
      </c>
      <c r="F1039" s="63" t="str">
        <f t="shared" si="50"/>
        <v/>
      </c>
      <c r="G1039" s="230" t="str">
        <f t="shared" si="48"/>
        <v>否</v>
      </c>
      <c r="H1039" s="122" t="str">
        <f t="shared" si="49"/>
        <v>项</v>
      </c>
    </row>
    <row r="1040" spans="1:8" ht="36" hidden="1" customHeight="1">
      <c r="A1040" s="366">
        <v>2150204</v>
      </c>
      <c r="B1040" s="368" t="s">
        <v>1938</v>
      </c>
      <c r="C1040" s="258" t="s">
        <v>1939</v>
      </c>
      <c r="D1040" s="256">
        <v>0</v>
      </c>
      <c r="E1040" s="256">
        <v>0</v>
      </c>
      <c r="F1040" s="63" t="str">
        <f t="shared" si="50"/>
        <v/>
      </c>
      <c r="G1040" s="230" t="str">
        <f t="shared" si="48"/>
        <v>否</v>
      </c>
      <c r="H1040" s="122" t="str">
        <f t="shared" si="49"/>
        <v>项</v>
      </c>
    </row>
    <row r="1041" spans="1:8" ht="36" hidden="1" customHeight="1">
      <c r="A1041" s="366">
        <v>2150205</v>
      </c>
      <c r="B1041" s="368" t="s">
        <v>1940</v>
      </c>
      <c r="C1041" s="258" t="s">
        <v>1941</v>
      </c>
      <c r="D1041" s="256">
        <v>0</v>
      </c>
      <c r="E1041" s="256">
        <v>0</v>
      </c>
      <c r="F1041" s="63" t="str">
        <f t="shared" si="50"/>
        <v/>
      </c>
      <c r="G1041" s="230" t="str">
        <f t="shared" si="48"/>
        <v>否</v>
      </c>
      <c r="H1041" s="122" t="str">
        <f t="shared" si="49"/>
        <v>项</v>
      </c>
    </row>
    <row r="1042" spans="1:8" ht="36" hidden="1" customHeight="1">
      <c r="A1042" s="366">
        <v>2150206</v>
      </c>
      <c r="B1042" s="368" t="s">
        <v>1942</v>
      </c>
      <c r="C1042" s="258" t="s">
        <v>1943</v>
      </c>
      <c r="D1042" s="256">
        <v>0</v>
      </c>
      <c r="E1042" s="256">
        <v>0</v>
      </c>
      <c r="F1042" s="63" t="str">
        <f t="shared" si="50"/>
        <v/>
      </c>
      <c r="G1042" s="230" t="str">
        <f t="shared" si="48"/>
        <v>否</v>
      </c>
      <c r="H1042" s="122" t="str">
        <f t="shared" si="49"/>
        <v>项</v>
      </c>
    </row>
    <row r="1043" spans="1:8" ht="36" hidden="1" customHeight="1">
      <c r="A1043" s="366">
        <v>2150207</v>
      </c>
      <c r="B1043" s="368" t="s">
        <v>1944</v>
      </c>
      <c r="C1043" s="258" t="s">
        <v>1945</v>
      </c>
      <c r="D1043" s="256">
        <v>0</v>
      </c>
      <c r="E1043" s="256">
        <v>0</v>
      </c>
      <c r="F1043" s="63" t="str">
        <f t="shared" si="50"/>
        <v/>
      </c>
      <c r="G1043" s="230" t="str">
        <f t="shared" si="48"/>
        <v>否</v>
      </c>
      <c r="H1043" s="122" t="str">
        <f t="shared" si="49"/>
        <v>项</v>
      </c>
    </row>
    <row r="1044" spans="1:8" ht="36" hidden="1" customHeight="1">
      <c r="A1044" s="366">
        <v>2150208</v>
      </c>
      <c r="B1044" s="368" t="s">
        <v>1946</v>
      </c>
      <c r="C1044" s="258" t="s">
        <v>1947</v>
      </c>
      <c r="D1044" s="256">
        <v>0</v>
      </c>
      <c r="E1044" s="256">
        <v>0</v>
      </c>
      <c r="F1044" s="63" t="str">
        <f t="shared" si="50"/>
        <v/>
      </c>
      <c r="G1044" s="230" t="str">
        <f t="shared" si="48"/>
        <v>否</v>
      </c>
      <c r="H1044" s="122" t="str">
        <f t="shared" si="49"/>
        <v>项</v>
      </c>
    </row>
    <row r="1045" spans="1:8" ht="36" hidden="1" customHeight="1">
      <c r="A1045" s="366">
        <v>2150209</v>
      </c>
      <c r="B1045" s="368" t="s">
        <v>1948</v>
      </c>
      <c r="C1045" s="258" t="s">
        <v>1949</v>
      </c>
      <c r="D1045" s="256">
        <v>0</v>
      </c>
      <c r="E1045" s="256">
        <v>0</v>
      </c>
      <c r="F1045" s="63" t="str">
        <f t="shared" si="50"/>
        <v/>
      </c>
      <c r="G1045" s="230" t="str">
        <f t="shared" si="48"/>
        <v>否</v>
      </c>
      <c r="H1045" s="122" t="str">
        <f t="shared" si="49"/>
        <v>项</v>
      </c>
    </row>
    <row r="1046" spans="1:8" ht="36" hidden="1" customHeight="1">
      <c r="A1046" s="366">
        <v>2150210</v>
      </c>
      <c r="B1046" s="368" t="s">
        <v>1950</v>
      </c>
      <c r="C1046" s="258" t="s">
        <v>1951</v>
      </c>
      <c r="D1046" s="256">
        <v>0</v>
      </c>
      <c r="E1046" s="256">
        <v>0</v>
      </c>
      <c r="F1046" s="63" t="str">
        <f t="shared" si="50"/>
        <v/>
      </c>
      <c r="G1046" s="230" t="str">
        <f t="shared" si="48"/>
        <v>否</v>
      </c>
      <c r="H1046" s="122" t="str">
        <f t="shared" si="49"/>
        <v>项</v>
      </c>
    </row>
    <row r="1047" spans="1:8" ht="36" hidden="1" customHeight="1">
      <c r="A1047" s="366">
        <v>2150212</v>
      </c>
      <c r="B1047" s="368" t="s">
        <v>1952</v>
      </c>
      <c r="C1047" s="258" t="s">
        <v>1953</v>
      </c>
      <c r="D1047" s="256">
        <v>0</v>
      </c>
      <c r="E1047" s="256">
        <v>0</v>
      </c>
      <c r="F1047" s="63" t="str">
        <f t="shared" si="50"/>
        <v/>
      </c>
      <c r="G1047" s="230" t="str">
        <f t="shared" si="48"/>
        <v>否</v>
      </c>
      <c r="H1047" s="122" t="str">
        <f t="shared" si="49"/>
        <v>项</v>
      </c>
    </row>
    <row r="1048" spans="1:8" ht="36" hidden="1" customHeight="1">
      <c r="A1048" s="366">
        <v>2150213</v>
      </c>
      <c r="B1048" s="368" t="s">
        <v>1954</v>
      </c>
      <c r="C1048" s="258" t="s">
        <v>1955</v>
      </c>
      <c r="D1048" s="256">
        <v>0</v>
      </c>
      <c r="E1048" s="256">
        <v>0</v>
      </c>
      <c r="F1048" s="63" t="str">
        <f t="shared" si="50"/>
        <v/>
      </c>
      <c r="G1048" s="230" t="str">
        <f t="shared" si="48"/>
        <v>否</v>
      </c>
      <c r="H1048" s="122" t="str">
        <f t="shared" si="49"/>
        <v>项</v>
      </c>
    </row>
    <row r="1049" spans="1:8" ht="36" hidden="1" customHeight="1">
      <c r="A1049" s="366">
        <v>2150214</v>
      </c>
      <c r="B1049" s="368" t="s">
        <v>1956</v>
      </c>
      <c r="C1049" s="258" t="s">
        <v>1957</v>
      </c>
      <c r="D1049" s="256">
        <v>0</v>
      </c>
      <c r="E1049" s="256">
        <v>0</v>
      </c>
      <c r="F1049" s="63" t="str">
        <f t="shared" si="50"/>
        <v/>
      </c>
      <c r="G1049" s="230" t="str">
        <f t="shared" si="48"/>
        <v>否</v>
      </c>
      <c r="H1049" s="122" t="str">
        <f t="shared" si="49"/>
        <v>项</v>
      </c>
    </row>
    <row r="1050" spans="1:8" ht="36" hidden="1" customHeight="1">
      <c r="A1050" s="366">
        <v>2150215</v>
      </c>
      <c r="B1050" s="368" t="s">
        <v>1958</v>
      </c>
      <c r="C1050" s="258" t="s">
        <v>1959</v>
      </c>
      <c r="D1050" s="256">
        <v>0</v>
      </c>
      <c r="E1050" s="256">
        <v>0</v>
      </c>
      <c r="F1050" s="63" t="str">
        <f t="shared" si="50"/>
        <v/>
      </c>
      <c r="G1050" s="230" t="str">
        <f t="shared" si="48"/>
        <v>否</v>
      </c>
      <c r="H1050" s="122" t="str">
        <f t="shared" si="49"/>
        <v>项</v>
      </c>
    </row>
    <row r="1051" spans="1:8" ht="36" hidden="1" customHeight="1">
      <c r="A1051" s="366">
        <v>2150299</v>
      </c>
      <c r="B1051" s="368" t="s">
        <v>1960</v>
      </c>
      <c r="C1051" s="258" t="s">
        <v>1961</v>
      </c>
      <c r="D1051" s="256">
        <v>0</v>
      </c>
      <c r="E1051" s="256">
        <v>0</v>
      </c>
      <c r="F1051" s="63" t="str">
        <f t="shared" si="50"/>
        <v/>
      </c>
      <c r="G1051" s="230" t="str">
        <f t="shared" si="48"/>
        <v>否</v>
      </c>
      <c r="H1051" s="122" t="str">
        <f t="shared" si="49"/>
        <v>项</v>
      </c>
    </row>
    <row r="1052" spans="1:8" ht="36" hidden="1" customHeight="1">
      <c r="A1052" s="366">
        <v>21503</v>
      </c>
      <c r="B1052" s="367" t="s">
        <v>1962</v>
      </c>
      <c r="C1052" s="254" t="s">
        <v>1963</v>
      </c>
      <c r="D1052" s="256">
        <v>0</v>
      </c>
      <c r="E1052" s="256">
        <v>0</v>
      </c>
      <c r="F1052" s="63" t="str">
        <f t="shared" si="50"/>
        <v/>
      </c>
      <c r="G1052" s="230" t="str">
        <f t="shared" si="48"/>
        <v>否</v>
      </c>
      <c r="H1052" s="122" t="str">
        <f t="shared" si="49"/>
        <v>款</v>
      </c>
    </row>
    <row r="1053" spans="1:8" ht="36" hidden="1" customHeight="1">
      <c r="A1053" s="366">
        <v>2150301</v>
      </c>
      <c r="B1053" s="368" t="s">
        <v>1964</v>
      </c>
      <c r="C1053" s="258" t="s">
        <v>172</v>
      </c>
      <c r="D1053" s="256">
        <v>0</v>
      </c>
      <c r="E1053" s="256">
        <v>0</v>
      </c>
      <c r="F1053" s="63" t="str">
        <f t="shared" si="50"/>
        <v/>
      </c>
      <c r="G1053" s="230" t="str">
        <f t="shared" si="48"/>
        <v>否</v>
      </c>
      <c r="H1053" s="122" t="str">
        <f t="shared" si="49"/>
        <v>项</v>
      </c>
    </row>
    <row r="1054" spans="1:8" ht="36" hidden="1" customHeight="1">
      <c r="A1054" s="366">
        <v>2150302</v>
      </c>
      <c r="B1054" s="368" t="s">
        <v>1965</v>
      </c>
      <c r="C1054" s="258" t="s">
        <v>174</v>
      </c>
      <c r="D1054" s="256">
        <v>0</v>
      </c>
      <c r="E1054" s="256">
        <v>0</v>
      </c>
      <c r="F1054" s="63" t="str">
        <f t="shared" si="50"/>
        <v/>
      </c>
      <c r="G1054" s="230" t="str">
        <f t="shared" si="48"/>
        <v>否</v>
      </c>
      <c r="H1054" s="122" t="str">
        <f t="shared" si="49"/>
        <v>项</v>
      </c>
    </row>
    <row r="1055" spans="1:8" ht="36" hidden="1" customHeight="1">
      <c r="A1055" s="366">
        <v>2150303</v>
      </c>
      <c r="B1055" s="368" t="s">
        <v>1966</v>
      </c>
      <c r="C1055" s="258" t="s">
        <v>176</v>
      </c>
      <c r="D1055" s="256">
        <v>0</v>
      </c>
      <c r="E1055" s="256">
        <v>0</v>
      </c>
      <c r="F1055" s="63" t="str">
        <f t="shared" si="50"/>
        <v/>
      </c>
      <c r="G1055" s="230" t="str">
        <f t="shared" si="48"/>
        <v>否</v>
      </c>
      <c r="H1055" s="122" t="str">
        <f t="shared" si="49"/>
        <v>项</v>
      </c>
    </row>
    <row r="1056" spans="1:8" ht="36" hidden="1" customHeight="1">
      <c r="A1056" s="366">
        <v>2150399</v>
      </c>
      <c r="B1056" s="368" t="s">
        <v>1967</v>
      </c>
      <c r="C1056" s="258" t="s">
        <v>1968</v>
      </c>
      <c r="D1056" s="256">
        <v>0</v>
      </c>
      <c r="E1056" s="256">
        <v>0</v>
      </c>
      <c r="F1056" s="63" t="str">
        <f t="shared" si="50"/>
        <v/>
      </c>
      <c r="G1056" s="230" t="str">
        <f t="shared" si="48"/>
        <v>否</v>
      </c>
      <c r="H1056" s="122" t="str">
        <f t="shared" si="49"/>
        <v>项</v>
      </c>
    </row>
    <row r="1057" spans="1:8" ht="36" customHeight="1">
      <c r="A1057" s="366">
        <v>21505</v>
      </c>
      <c r="B1057" s="367" t="s">
        <v>1969</v>
      </c>
      <c r="C1057" s="254" t="s">
        <v>1970</v>
      </c>
      <c r="D1057" s="256">
        <v>1554</v>
      </c>
      <c r="E1057" s="256">
        <v>1000</v>
      </c>
      <c r="F1057" s="63">
        <f t="shared" si="50"/>
        <v>-0.35599999999999998</v>
      </c>
      <c r="G1057" s="230" t="str">
        <f t="shared" si="48"/>
        <v>是</v>
      </c>
      <c r="H1057" s="122" t="str">
        <f t="shared" si="49"/>
        <v>款</v>
      </c>
    </row>
    <row r="1058" spans="1:8" ht="36" hidden="1" customHeight="1">
      <c r="A1058" s="366">
        <v>2150501</v>
      </c>
      <c r="B1058" s="368" t="s">
        <v>1971</v>
      </c>
      <c r="C1058" s="258" t="s">
        <v>172</v>
      </c>
      <c r="D1058" s="256">
        <v>0</v>
      </c>
      <c r="E1058" s="256">
        <v>0</v>
      </c>
      <c r="F1058" s="63" t="str">
        <f t="shared" si="50"/>
        <v/>
      </c>
      <c r="G1058" s="230" t="str">
        <f t="shared" si="48"/>
        <v>否</v>
      </c>
      <c r="H1058" s="122" t="str">
        <f t="shared" si="49"/>
        <v>项</v>
      </c>
    </row>
    <row r="1059" spans="1:8" ht="36" hidden="1" customHeight="1">
      <c r="A1059" s="366">
        <v>2150502</v>
      </c>
      <c r="B1059" s="368" t="s">
        <v>1972</v>
      </c>
      <c r="C1059" s="258" t="s">
        <v>174</v>
      </c>
      <c r="D1059" s="256">
        <v>0</v>
      </c>
      <c r="E1059" s="256">
        <v>0</v>
      </c>
      <c r="F1059" s="63" t="str">
        <f t="shared" si="50"/>
        <v/>
      </c>
      <c r="G1059" s="230" t="str">
        <f t="shared" si="48"/>
        <v>否</v>
      </c>
      <c r="H1059" s="122" t="str">
        <f t="shared" si="49"/>
        <v>项</v>
      </c>
    </row>
    <row r="1060" spans="1:8" ht="36" hidden="1" customHeight="1">
      <c r="A1060" s="366">
        <v>2150503</v>
      </c>
      <c r="B1060" s="368" t="s">
        <v>1973</v>
      </c>
      <c r="C1060" s="258" t="s">
        <v>176</v>
      </c>
      <c r="D1060" s="256">
        <v>0</v>
      </c>
      <c r="E1060" s="256">
        <v>0</v>
      </c>
      <c r="F1060" s="63" t="str">
        <f t="shared" si="50"/>
        <v/>
      </c>
      <c r="G1060" s="230" t="str">
        <f t="shared" si="48"/>
        <v>否</v>
      </c>
      <c r="H1060" s="122" t="str">
        <f t="shared" si="49"/>
        <v>项</v>
      </c>
    </row>
    <row r="1061" spans="1:8" ht="36" hidden="1" customHeight="1">
      <c r="A1061" s="366">
        <v>2150505</v>
      </c>
      <c r="B1061" s="368" t="s">
        <v>1974</v>
      </c>
      <c r="C1061" s="258" t="s">
        <v>1975</v>
      </c>
      <c r="D1061" s="256">
        <v>0</v>
      </c>
      <c r="E1061" s="256">
        <v>0</v>
      </c>
      <c r="F1061" s="63" t="str">
        <f t="shared" si="50"/>
        <v/>
      </c>
      <c r="G1061" s="230" t="str">
        <f t="shared" si="48"/>
        <v>否</v>
      </c>
      <c r="H1061" s="122" t="str">
        <f t="shared" si="49"/>
        <v>项</v>
      </c>
    </row>
    <row r="1062" spans="1:8" ht="36" hidden="1" customHeight="1">
      <c r="A1062" s="366">
        <v>2150506</v>
      </c>
      <c r="B1062" s="368" t="s">
        <v>1976</v>
      </c>
      <c r="C1062" s="258" t="s">
        <v>1977</v>
      </c>
      <c r="D1062" s="256">
        <v>0</v>
      </c>
      <c r="E1062" s="256"/>
      <c r="F1062" s="63" t="str">
        <f t="shared" si="50"/>
        <v/>
      </c>
      <c r="G1062" s="230" t="str">
        <f t="shared" si="48"/>
        <v>否</v>
      </c>
      <c r="H1062" s="122" t="str">
        <f t="shared" si="49"/>
        <v>项</v>
      </c>
    </row>
    <row r="1063" spans="1:8" ht="36" hidden="1" customHeight="1">
      <c r="A1063" s="366">
        <v>2150507</v>
      </c>
      <c r="B1063" s="368" t="s">
        <v>1978</v>
      </c>
      <c r="C1063" s="258" t="s">
        <v>1979</v>
      </c>
      <c r="D1063" s="256">
        <v>0</v>
      </c>
      <c r="E1063" s="256">
        <v>0</v>
      </c>
      <c r="F1063" s="63" t="str">
        <f t="shared" si="50"/>
        <v/>
      </c>
      <c r="G1063" s="230" t="str">
        <f t="shared" si="48"/>
        <v>否</v>
      </c>
      <c r="H1063" s="122" t="str">
        <f t="shared" si="49"/>
        <v>项</v>
      </c>
    </row>
    <row r="1064" spans="1:8" ht="36" customHeight="1">
      <c r="A1064" s="366">
        <v>2150508</v>
      </c>
      <c r="B1064" s="368" t="s">
        <v>1980</v>
      </c>
      <c r="C1064" s="258" t="s">
        <v>1981</v>
      </c>
      <c r="D1064" s="256">
        <v>4</v>
      </c>
      <c r="E1064" s="256">
        <v>0</v>
      </c>
      <c r="F1064" s="63">
        <f t="shared" si="50"/>
        <v>-1</v>
      </c>
      <c r="G1064" s="230" t="str">
        <f t="shared" si="48"/>
        <v>是</v>
      </c>
      <c r="H1064" s="122" t="str">
        <f t="shared" si="49"/>
        <v>项</v>
      </c>
    </row>
    <row r="1065" spans="1:8" ht="36" hidden="1" customHeight="1">
      <c r="A1065" s="366">
        <v>2150509</v>
      </c>
      <c r="B1065" s="368" t="s">
        <v>1982</v>
      </c>
      <c r="C1065" s="258" t="s">
        <v>1983</v>
      </c>
      <c r="D1065" s="256">
        <v>0</v>
      </c>
      <c r="E1065" s="256"/>
      <c r="F1065" s="63" t="str">
        <f t="shared" si="50"/>
        <v/>
      </c>
      <c r="G1065" s="230" t="str">
        <f t="shared" si="48"/>
        <v>否</v>
      </c>
      <c r="H1065" s="122" t="str">
        <f t="shared" si="49"/>
        <v>项</v>
      </c>
    </row>
    <row r="1066" spans="1:8" ht="36" customHeight="1">
      <c r="A1066" s="366">
        <v>2150510</v>
      </c>
      <c r="B1066" s="368" t="s">
        <v>1984</v>
      </c>
      <c r="C1066" s="258" t="s">
        <v>1985</v>
      </c>
      <c r="D1066" s="256">
        <v>1200</v>
      </c>
      <c r="E1066" s="256"/>
      <c r="F1066" s="63">
        <f t="shared" si="50"/>
        <v>-1</v>
      </c>
      <c r="G1066" s="230" t="str">
        <f t="shared" si="48"/>
        <v>是</v>
      </c>
      <c r="H1066" s="122" t="str">
        <f t="shared" si="49"/>
        <v>项</v>
      </c>
    </row>
    <row r="1067" spans="1:8" ht="36" hidden="1" customHeight="1">
      <c r="A1067" s="366">
        <v>2150511</v>
      </c>
      <c r="B1067" s="368" t="s">
        <v>1986</v>
      </c>
      <c r="C1067" s="258" t="s">
        <v>1987</v>
      </c>
      <c r="D1067" s="256">
        <v>0</v>
      </c>
      <c r="E1067" s="256"/>
      <c r="F1067" s="63" t="str">
        <f t="shared" si="50"/>
        <v/>
      </c>
      <c r="G1067" s="230" t="str">
        <f t="shared" si="48"/>
        <v>否</v>
      </c>
      <c r="H1067" s="122" t="str">
        <f t="shared" si="49"/>
        <v>项</v>
      </c>
    </row>
    <row r="1068" spans="1:8" ht="36" hidden="1" customHeight="1">
      <c r="A1068" s="366">
        <v>2150513</v>
      </c>
      <c r="B1068" s="368" t="s">
        <v>1988</v>
      </c>
      <c r="C1068" s="258" t="s">
        <v>1859</v>
      </c>
      <c r="D1068" s="256">
        <v>0</v>
      </c>
      <c r="E1068" s="256"/>
      <c r="F1068" s="63" t="str">
        <f t="shared" si="50"/>
        <v/>
      </c>
      <c r="G1068" s="230" t="str">
        <f t="shared" si="48"/>
        <v>否</v>
      </c>
      <c r="H1068" s="122" t="str">
        <f t="shared" si="49"/>
        <v>项</v>
      </c>
    </row>
    <row r="1069" spans="1:8" ht="36" hidden="1" customHeight="1">
      <c r="A1069" s="366">
        <v>2150515</v>
      </c>
      <c r="B1069" s="368" t="s">
        <v>1989</v>
      </c>
      <c r="C1069" s="258" t="s">
        <v>1990</v>
      </c>
      <c r="D1069" s="256">
        <v>0</v>
      </c>
      <c r="E1069" s="256"/>
      <c r="F1069" s="63" t="str">
        <f t="shared" si="50"/>
        <v/>
      </c>
      <c r="G1069" s="230" t="str">
        <f t="shared" si="48"/>
        <v>否</v>
      </c>
      <c r="H1069" s="122" t="str">
        <f t="shared" si="49"/>
        <v>项</v>
      </c>
    </row>
    <row r="1070" spans="1:8" ht="36" hidden="1" customHeight="1">
      <c r="A1070" s="370">
        <v>2150516</v>
      </c>
      <c r="B1070" s="371">
        <v>2150516</v>
      </c>
      <c r="C1070" s="382" t="s">
        <v>1991</v>
      </c>
      <c r="D1070" s="256"/>
      <c r="E1070" s="256">
        <v>0</v>
      </c>
      <c r="F1070" s="63" t="str">
        <f t="shared" si="50"/>
        <v/>
      </c>
      <c r="G1070" s="230" t="str">
        <f t="shared" si="48"/>
        <v>否</v>
      </c>
      <c r="H1070" s="122" t="str">
        <f t="shared" si="49"/>
        <v>项</v>
      </c>
    </row>
    <row r="1071" spans="1:8" ht="36" customHeight="1">
      <c r="A1071" s="370">
        <v>2150517</v>
      </c>
      <c r="B1071" s="371">
        <v>2150517</v>
      </c>
      <c r="C1071" s="382" t="s">
        <v>1992</v>
      </c>
      <c r="D1071" s="256"/>
      <c r="E1071" s="256">
        <v>1000</v>
      </c>
      <c r="F1071" s="63" t="str">
        <f t="shared" si="50"/>
        <v/>
      </c>
      <c r="G1071" s="230" t="str">
        <f t="shared" si="48"/>
        <v>是</v>
      </c>
      <c r="H1071" s="122" t="str">
        <f t="shared" si="49"/>
        <v>项</v>
      </c>
    </row>
    <row r="1072" spans="1:8" ht="36" hidden="1" customHeight="1">
      <c r="A1072" s="370">
        <v>2150550</v>
      </c>
      <c r="B1072" s="371">
        <v>2150550</v>
      </c>
      <c r="C1072" s="382" t="s">
        <v>190</v>
      </c>
      <c r="D1072" s="256"/>
      <c r="E1072" s="256">
        <v>0</v>
      </c>
      <c r="F1072" s="63" t="str">
        <f t="shared" si="50"/>
        <v/>
      </c>
      <c r="G1072" s="230" t="str">
        <f t="shared" si="48"/>
        <v>否</v>
      </c>
      <c r="H1072" s="122" t="str">
        <f t="shared" si="49"/>
        <v>项</v>
      </c>
    </row>
    <row r="1073" spans="1:8" ht="36" customHeight="1">
      <c r="A1073" s="366">
        <v>2150599</v>
      </c>
      <c r="B1073" s="368" t="s">
        <v>1993</v>
      </c>
      <c r="C1073" s="258" t="s">
        <v>1994</v>
      </c>
      <c r="D1073" s="256">
        <v>350</v>
      </c>
      <c r="E1073" s="256">
        <v>0</v>
      </c>
      <c r="F1073" s="63">
        <f t="shared" si="50"/>
        <v>-1</v>
      </c>
      <c r="G1073" s="230" t="str">
        <f t="shared" si="48"/>
        <v>是</v>
      </c>
      <c r="H1073" s="122" t="str">
        <f t="shared" si="49"/>
        <v>项</v>
      </c>
    </row>
    <row r="1074" spans="1:8" ht="36" hidden="1" customHeight="1">
      <c r="A1074" s="366">
        <v>21507</v>
      </c>
      <c r="B1074" s="367" t="s">
        <v>1995</v>
      </c>
      <c r="C1074" s="254" t="s">
        <v>1996</v>
      </c>
      <c r="D1074" s="256">
        <v>0</v>
      </c>
      <c r="E1074" s="256">
        <v>0</v>
      </c>
      <c r="F1074" s="63" t="str">
        <f t="shared" si="50"/>
        <v/>
      </c>
      <c r="G1074" s="230" t="str">
        <f t="shared" si="48"/>
        <v>否</v>
      </c>
      <c r="H1074" s="122" t="str">
        <f t="shared" si="49"/>
        <v>款</v>
      </c>
    </row>
    <row r="1075" spans="1:8" ht="36" hidden="1" customHeight="1">
      <c r="A1075" s="366">
        <v>2150701</v>
      </c>
      <c r="B1075" s="368" t="s">
        <v>1997</v>
      </c>
      <c r="C1075" s="258" t="s">
        <v>172</v>
      </c>
      <c r="D1075" s="256">
        <v>0</v>
      </c>
      <c r="E1075" s="256">
        <v>0</v>
      </c>
      <c r="F1075" s="63" t="str">
        <f t="shared" si="50"/>
        <v/>
      </c>
      <c r="G1075" s="230" t="str">
        <f t="shared" si="48"/>
        <v>否</v>
      </c>
      <c r="H1075" s="122" t="str">
        <f t="shared" si="49"/>
        <v>项</v>
      </c>
    </row>
    <row r="1076" spans="1:8" ht="36" hidden="1" customHeight="1">
      <c r="A1076" s="366">
        <v>2150702</v>
      </c>
      <c r="B1076" s="368" t="s">
        <v>1998</v>
      </c>
      <c r="C1076" s="258" t="s">
        <v>174</v>
      </c>
      <c r="D1076" s="256">
        <v>0</v>
      </c>
      <c r="E1076" s="256">
        <v>0</v>
      </c>
      <c r="F1076" s="63" t="str">
        <f t="shared" si="50"/>
        <v/>
      </c>
      <c r="G1076" s="230" t="str">
        <f t="shared" si="48"/>
        <v>否</v>
      </c>
      <c r="H1076" s="122" t="str">
        <f t="shared" si="49"/>
        <v>项</v>
      </c>
    </row>
    <row r="1077" spans="1:8" ht="36" hidden="1" customHeight="1">
      <c r="A1077" s="366">
        <v>2150703</v>
      </c>
      <c r="B1077" s="368" t="s">
        <v>1999</v>
      </c>
      <c r="C1077" s="258" t="s">
        <v>176</v>
      </c>
      <c r="D1077" s="256">
        <v>0</v>
      </c>
      <c r="E1077" s="256">
        <v>0</v>
      </c>
      <c r="F1077" s="63" t="str">
        <f t="shared" si="50"/>
        <v/>
      </c>
      <c r="G1077" s="230" t="str">
        <f t="shared" si="48"/>
        <v>否</v>
      </c>
      <c r="H1077" s="122" t="str">
        <f t="shared" si="49"/>
        <v>项</v>
      </c>
    </row>
    <row r="1078" spans="1:8" ht="36" hidden="1" customHeight="1">
      <c r="A1078" s="366">
        <v>2150704</v>
      </c>
      <c r="B1078" s="368" t="s">
        <v>2000</v>
      </c>
      <c r="C1078" s="258" t="s">
        <v>2001</v>
      </c>
      <c r="D1078" s="256">
        <v>0</v>
      </c>
      <c r="E1078" s="256">
        <v>0</v>
      </c>
      <c r="F1078" s="63" t="str">
        <f t="shared" si="50"/>
        <v/>
      </c>
      <c r="G1078" s="230" t="str">
        <f t="shared" si="48"/>
        <v>否</v>
      </c>
      <c r="H1078" s="122" t="str">
        <f t="shared" si="49"/>
        <v>项</v>
      </c>
    </row>
    <row r="1079" spans="1:8" ht="36" hidden="1" customHeight="1">
      <c r="A1079" s="366">
        <v>2150705</v>
      </c>
      <c r="B1079" s="368" t="s">
        <v>2002</v>
      </c>
      <c r="C1079" s="258" t="s">
        <v>2003</v>
      </c>
      <c r="D1079" s="256">
        <v>0</v>
      </c>
      <c r="E1079" s="256">
        <v>0</v>
      </c>
      <c r="F1079" s="63" t="str">
        <f t="shared" si="50"/>
        <v/>
      </c>
      <c r="G1079" s="230" t="str">
        <f t="shared" si="48"/>
        <v>否</v>
      </c>
      <c r="H1079" s="122" t="str">
        <f t="shared" si="49"/>
        <v>项</v>
      </c>
    </row>
    <row r="1080" spans="1:8" ht="36" hidden="1" customHeight="1">
      <c r="A1080" s="366">
        <v>2150799</v>
      </c>
      <c r="B1080" s="368" t="s">
        <v>2004</v>
      </c>
      <c r="C1080" s="258" t="s">
        <v>2005</v>
      </c>
      <c r="D1080" s="256">
        <v>0</v>
      </c>
      <c r="E1080" s="256">
        <v>0</v>
      </c>
      <c r="F1080" s="63" t="str">
        <f t="shared" si="50"/>
        <v/>
      </c>
      <c r="G1080" s="230" t="str">
        <f t="shared" si="48"/>
        <v>否</v>
      </c>
      <c r="H1080" s="122" t="str">
        <f t="shared" si="49"/>
        <v>项</v>
      </c>
    </row>
    <row r="1081" spans="1:8" ht="36" customHeight="1">
      <c r="A1081" s="366">
        <v>21508</v>
      </c>
      <c r="B1081" s="367" t="s">
        <v>2006</v>
      </c>
      <c r="C1081" s="254" t="s">
        <v>2007</v>
      </c>
      <c r="D1081" s="256">
        <v>7460</v>
      </c>
      <c r="E1081" s="256">
        <v>6600</v>
      </c>
      <c r="F1081" s="63">
        <f t="shared" si="50"/>
        <v>-0.115</v>
      </c>
      <c r="G1081" s="230" t="str">
        <f t="shared" si="48"/>
        <v>是</v>
      </c>
      <c r="H1081" s="122" t="str">
        <f t="shared" si="49"/>
        <v>款</v>
      </c>
    </row>
    <row r="1082" spans="1:8" ht="36" hidden="1" customHeight="1">
      <c r="A1082" s="366">
        <v>2150801</v>
      </c>
      <c r="B1082" s="368" t="s">
        <v>2008</v>
      </c>
      <c r="C1082" s="258" t="s">
        <v>172</v>
      </c>
      <c r="D1082" s="256">
        <v>0</v>
      </c>
      <c r="E1082" s="256">
        <v>0</v>
      </c>
      <c r="F1082" s="63" t="str">
        <f t="shared" si="50"/>
        <v/>
      </c>
      <c r="G1082" s="230" t="str">
        <f t="shared" si="48"/>
        <v>否</v>
      </c>
      <c r="H1082" s="122" t="str">
        <f t="shared" si="49"/>
        <v>项</v>
      </c>
    </row>
    <row r="1083" spans="1:8" ht="36" hidden="1" customHeight="1">
      <c r="A1083" s="366">
        <v>2150802</v>
      </c>
      <c r="B1083" s="368" t="s">
        <v>2009</v>
      </c>
      <c r="C1083" s="258" t="s">
        <v>174</v>
      </c>
      <c r="D1083" s="256">
        <v>0</v>
      </c>
      <c r="E1083" s="256">
        <v>0</v>
      </c>
      <c r="F1083" s="63" t="str">
        <f t="shared" si="50"/>
        <v/>
      </c>
      <c r="G1083" s="230" t="str">
        <f t="shared" si="48"/>
        <v>否</v>
      </c>
      <c r="H1083" s="122" t="str">
        <f t="shared" si="49"/>
        <v>项</v>
      </c>
    </row>
    <row r="1084" spans="1:8" ht="36" hidden="1" customHeight="1">
      <c r="A1084" s="366">
        <v>2150803</v>
      </c>
      <c r="B1084" s="368" t="s">
        <v>2010</v>
      </c>
      <c r="C1084" s="258" t="s">
        <v>176</v>
      </c>
      <c r="D1084" s="256">
        <v>0</v>
      </c>
      <c r="E1084" s="256">
        <v>0</v>
      </c>
      <c r="F1084" s="63" t="str">
        <f t="shared" si="50"/>
        <v/>
      </c>
      <c r="G1084" s="230" t="str">
        <f t="shared" si="48"/>
        <v>否</v>
      </c>
      <c r="H1084" s="122" t="str">
        <f t="shared" si="49"/>
        <v>项</v>
      </c>
    </row>
    <row r="1085" spans="1:8" ht="36" hidden="1" customHeight="1">
      <c r="A1085" s="366">
        <v>2150804</v>
      </c>
      <c r="B1085" s="368" t="s">
        <v>2011</v>
      </c>
      <c r="C1085" s="258" t="s">
        <v>2012</v>
      </c>
      <c r="D1085" s="256">
        <v>0</v>
      </c>
      <c r="E1085" s="256">
        <v>0</v>
      </c>
      <c r="F1085" s="63" t="str">
        <f t="shared" si="50"/>
        <v/>
      </c>
      <c r="G1085" s="230" t="str">
        <f t="shared" si="48"/>
        <v>否</v>
      </c>
      <c r="H1085" s="122" t="str">
        <f t="shared" si="49"/>
        <v>项</v>
      </c>
    </row>
    <row r="1086" spans="1:8" ht="36" hidden="1" customHeight="1">
      <c r="A1086" s="366">
        <v>2150805</v>
      </c>
      <c r="B1086" s="368" t="s">
        <v>2013</v>
      </c>
      <c r="C1086" s="258" t="s">
        <v>2014</v>
      </c>
      <c r="D1086" s="256">
        <v>0</v>
      </c>
      <c r="E1086" s="256">
        <v>0</v>
      </c>
      <c r="F1086" s="63" t="str">
        <f t="shared" si="50"/>
        <v/>
      </c>
      <c r="G1086" s="230" t="str">
        <f t="shared" si="48"/>
        <v>否</v>
      </c>
      <c r="H1086" s="122" t="str">
        <f t="shared" si="49"/>
        <v>项</v>
      </c>
    </row>
    <row r="1087" spans="1:8" ht="36" hidden="1" customHeight="1">
      <c r="A1087" s="370">
        <v>2150806</v>
      </c>
      <c r="B1087" s="371">
        <v>2150806</v>
      </c>
      <c r="C1087" s="379" t="s">
        <v>2015</v>
      </c>
      <c r="D1087" s="256"/>
      <c r="E1087" s="256">
        <v>0</v>
      </c>
      <c r="F1087" s="63" t="str">
        <f t="shared" si="50"/>
        <v/>
      </c>
      <c r="G1087" s="230" t="str">
        <f t="shared" si="48"/>
        <v>否</v>
      </c>
      <c r="H1087" s="122" t="str">
        <f t="shared" si="49"/>
        <v>项</v>
      </c>
    </row>
    <row r="1088" spans="1:8" ht="36" customHeight="1">
      <c r="A1088" s="366">
        <v>2150899</v>
      </c>
      <c r="B1088" s="368" t="s">
        <v>2016</v>
      </c>
      <c r="C1088" s="258" t="s">
        <v>2017</v>
      </c>
      <c r="D1088" s="256">
        <v>7460</v>
      </c>
      <c r="E1088" s="256">
        <v>6600</v>
      </c>
      <c r="F1088" s="63">
        <f t="shared" si="50"/>
        <v>-0.115</v>
      </c>
      <c r="G1088" s="230" t="str">
        <f t="shared" si="48"/>
        <v>是</v>
      </c>
      <c r="H1088" s="122" t="str">
        <f t="shared" si="49"/>
        <v>项</v>
      </c>
    </row>
    <row r="1089" spans="1:8" ht="36" hidden="1" customHeight="1">
      <c r="A1089" s="366">
        <v>21599</v>
      </c>
      <c r="B1089" s="367" t="s">
        <v>2018</v>
      </c>
      <c r="C1089" s="254" t="s">
        <v>2019</v>
      </c>
      <c r="D1089" s="256">
        <v>0</v>
      </c>
      <c r="E1089" s="256">
        <v>0</v>
      </c>
      <c r="F1089" s="63" t="str">
        <f t="shared" si="50"/>
        <v/>
      </c>
      <c r="G1089" s="230" t="str">
        <f t="shared" si="48"/>
        <v>否</v>
      </c>
      <c r="H1089" s="122" t="str">
        <f t="shared" si="49"/>
        <v>款</v>
      </c>
    </row>
    <row r="1090" spans="1:8" ht="36" hidden="1" customHeight="1">
      <c r="A1090" s="366">
        <v>2159901</v>
      </c>
      <c r="B1090" s="368" t="s">
        <v>2020</v>
      </c>
      <c r="C1090" s="258" t="s">
        <v>2021</v>
      </c>
      <c r="D1090" s="256">
        <v>0</v>
      </c>
      <c r="E1090" s="256">
        <v>0</v>
      </c>
      <c r="F1090" s="63" t="str">
        <f t="shared" si="50"/>
        <v/>
      </c>
      <c r="G1090" s="230" t="str">
        <f t="shared" si="48"/>
        <v>否</v>
      </c>
      <c r="H1090" s="122" t="str">
        <f t="shared" si="49"/>
        <v>项</v>
      </c>
    </row>
    <row r="1091" spans="1:8" ht="36" hidden="1" customHeight="1">
      <c r="A1091" s="366">
        <v>2159904</v>
      </c>
      <c r="B1091" s="368" t="s">
        <v>2022</v>
      </c>
      <c r="C1091" s="258" t="s">
        <v>2023</v>
      </c>
      <c r="D1091" s="256">
        <v>0</v>
      </c>
      <c r="E1091" s="256">
        <v>0</v>
      </c>
      <c r="F1091" s="63" t="str">
        <f t="shared" si="50"/>
        <v/>
      </c>
      <c r="G1091" s="230" t="str">
        <f t="shared" si="48"/>
        <v>否</v>
      </c>
      <c r="H1091" s="122" t="str">
        <f t="shared" si="49"/>
        <v>项</v>
      </c>
    </row>
    <row r="1092" spans="1:8" ht="36" hidden="1" customHeight="1">
      <c r="A1092" s="366">
        <v>2159905</v>
      </c>
      <c r="B1092" s="368" t="s">
        <v>2024</v>
      </c>
      <c r="C1092" s="258" t="s">
        <v>2025</v>
      </c>
      <c r="D1092" s="256">
        <v>0</v>
      </c>
      <c r="E1092" s="256">
        <v>0</v>
      </c>
      <c r="F1092" s="63" t="str">
        <f t="shared" si="50"/>
        <v/>
      </c>
      <c r="G1092" s="230" t="str">
        <f t="shared" ref="G1092:G1155" si="51">IF(LEN(B1092)=3,"是",IF(C1092&lt;&gt;"",IF(SUM(D1092:E1092)&lt;&gt;0,"是","否"),"是"))</f>
        <v>否</v>
      </c>
      <c r="H1092" s="122" t="str">
        <f t="shared" ref="H1092:H1155" si="52">IF(LEN(B1092)=3,"类",IF(LEN(B1092)=5,"款","项"))</f>
        <v>项</v>
      </c>
    </row>
    <row r="1093" spans="1:8" ht="36" hidden="1" customHeight="1">
      <c r="A1093" s="366">
        <v>2159906</v>
      </c>
      <c r="B1093" s="368" t="s">
        <v>2026</v>
      </c>
      <c r="C1093" s="258" t="s">
        <v>2027</v>
      </c>
      <c r="D1093" s="256">
        <v>0</v>
      </c>
      <c r="E1093" s="256">
        <v>0</v>
      </c>
      <c r="F1093" s="63" t="str">
        <f t="shared" ref="F1093:F1156" si="53">IF(D1093&gt;0,E1093/D1093-1,IF(D1093&lt;0,-(E1093/D1093-1),""))</f>
        <v/>
      </c>
      <c r="G1093" s="230" t="str">
        <f t="shared" si="51"/>
        <v>否</v>
      </c>
      <c r="H1093" s="122" t="str">
        <f t="shared" si="52"/>
        <v>项</v>
      </c>
    </row>
    <row r="1094" spans="1:8" ht="36" hidden="1" customHeight="1">
      <c r="A1094" s="366">
        <v>2159999</v>
      </c>
      <c r="B1094" s="368" t="s">
        <v>2028</v>
      </c>
      <c r="C1094" s="258" t="s">
        <v>2029</v>
      </c>
      <c r="D1094" s="256">
        <v>0</v>
      </c>
      <c r="E1094" s="256">
        <v>0</v>
      </c>
      <c r="F1094" s="63" t="str">
        <f t="shared" si="53"/>
        <v/>
      </c>
      <c r="G1094" s="230" t="str">
        <f t="shared" si="51"/>
        <v>否</v>
      </c>
      <c r="H1094" s="122" t="str">
        <f t="shared" si="52"/>
        <v>项</v>
      </c>
    </row>
    <row r="1095" spans="1:8" ht="36" hidden="1" customHeight="1">
      <c r="A1095" s="370" t="s">
        <v>2030</v>
      </c>
      <c r="B1095" s="367" t="s">
        <v>2030</v>
      </c>
      <c r="C1095" s="373" t="s">
        <v>552</v>
      </c>
      <c r="D1095" s="256"/>
      <c r="E1095" s="256"/>
      <c r="F1095" s="63" t="str">
        <f t="shared" si="53"/>
        <v/>
      </c>
      <c r="G1095" s="230" t="str">
        <f t="shared" si="51"/>
        <v>否</v>
      </c>
      <c r="H1095" s="122" t="str">
        <f t="shared" si="52"/>
        <v>项</v>
      </c>
    </row>
    <row r="1096" spans="1:8" ht="36" customHeight="1">
      <c r="A1096" s="366">
        <v>216</v>
      </c>
      <c r="B1096" s="367" t="s">
        <v>132</v>
      </c>
      <c r="C1096" s="254" t="s">
        <v>133</v>
      </c>
      <c r="D1096" s="256">
        <v>1255</v>
      </c>
      <c r="E1096" s="256">
        <v>442</v>
      </c>
      <c r="F1096" s="63">
        <f t="shared" si="53"/>
        <v>-0.64800000000000002</v>
      </c>
      <c r="G1096" s="230" t="str">
        <f t="shared" si="51"/>
        <v>是</v>
      </c>
      <c r="H1096" s="122" t="str">
        <f t="shared" si="52"/>
        <v>类</v>
      </c>
    </row>
    <row r="1097" spans="1:8" ht="36" customHeight="1">
      <c r="A1097" s="366">
        <v>21602</v>
      </c>
      <c r="B1097" s="367" t="s">
        <v>2031</v>
      </c>
      <c r="C1097" s="254" t="s">
        <v>2032</v>
      </c>
      <c r="D1097" s="256">
        <v>545</v>
      </c>
      <c r="E1097" s="256">
        <v>442</v>
      </c>
      <c r="F1097" s="63">
        <f t="shared" si="53"/>
        <v>-0.189</v>
      </c>
      <c r="G1097" s="230" t="str">
        <f t="shared" si="51"/>
        <v>是</v>
      </c>
      <c r="H1097" s="122" t="str">
        <f t="shared" si="52"/>
        <v>款</v>
      </c>
    </row>
    <row r="1098" spans="1:8" ht="36" customHeight="1">
      <c r="A1098" s="366">
        <v>2160201</v>
      </c>
      <c r="B1098" s="368" t="s">
        <v>2033</v>
      </c>
      <c r="C1098" s="258" t="s">
        <v>172</v>
      </c>
      <c r="D1098" s="256">
        <v>360</v>
      </c>
      <c r="E1098" s="256">
        <v>318</v>
      </c>
      <c r="F1098" s="63">
        <f t="shared" si="53"/>
        <v>-0.11700000000000001</v>
      </c>
      <c r="G1098" s="230" t="str">
        <f t="shared" si="51"/>
        <v>是</v>
      </c>
      <c r="H1098" s="122" t="str">
        <f t="shared" si="52"/>
        <v>项</v>
      </c>
    </row>
    <row r="1099" spans="1:8" ht="36" customHeight="1">
      <c r="A1099" s="366">
        <v>2160202</v>
      </c>
      <c r="B1099" s="368" t="s">
        <v>2034</v>
      </c>
      <c r="C1099" s="258" t="s">
        <v>174</v>
      </c>
      <c r="D1099" s="256">
        <v>3</v>
      </c>
      <c r="E1099" s="256">
        <v>4</v>
      </c>
      <c r="F1099" s="63">
        <f t="shared" si="53"/>
        <v>0.33300000000000002</v>
      </c>
      <c r="G1099" s="230" t="str">
        <f t="shared" si="51"/>
        <v>是</v>
      </c>
      <c r="H1099" s="122" t="str">
        <f t="shared" si="52"/>
        <v>项</v>
      </c>
    </row>
    <row r="1100" spans="1:8" ht="36" hidden="1" customHeight="1">
      <c r="A1100" s="366">
        <v>2160203</v>
      </c>
      <c r="B1100" s="368" t="s">
        <v>2035</v>
      </c>
      <c r="C1100" s="258" t="s">
        <v>176</v>
      </c>
      <c r="D1100" s="256">
        <v>0</v>
      </c>
      <c r="E1100" s="256">
        <v>0</v>
      </c>
      <c r="F1100" s="63" t="str">
        <f t="shared" si="53"/>
        <v/>
      </c>
      <c r="G1100" s="230" t="str">
        <f t="shared" si="51"/>
        <v>否</v>
      </c>
      <c r="H1100" s="122" t="str">
        <f t="shared" si="52"/>
        <v>项</v>
      </c>
    </row>
    <row r="1101" spans="1:8" ht="36" hidden="1" customHeight="1">
      <c r="A1101" s="366">
        <v>2160216</v>
      </c>
      <c r="B1101" s="368" t="s">
        <v>2036</v>
      </c>
      <c r="C1101" s="258" t="s">
        <v>2037</v>
      </c>
      <c r="D1101" s="256">
        <v>0</v>
      </c>
      <c r="E1101" s="256">
        <v>0</v>
      </c>
      <c r="F1101" s="63" t="str">
        <f t="shared" si="53"/>
        <v/>
      </c>
      <c r="G1101" s="230" t="str">
        <f t="shared" si="51"/>
        <v>否</v>
      </c>
      <c r="H1101" s="122" t="str">
        <f t="shared" si="52"/>
        <v>项</v>
      </c>
    </row>
    <row r="1102" spans="1:8" ht="36" hidden="1" customHeight="1">
      <c r="A1102" s="366">
        <v>2160217</v>
      </c>
      <c r="B1102" s="368" t="s">
        <v>2038</v>
      </c>
      <c r="C1102" s="258" t="s">
        <v>2039</v>
      </c>
      <c r="D1102" s="256">
        <v>0</v>
      </c>
      <c r="E1102" s="256">
        <v>0</v>
      </c>
      <c r="F1102" s="63" t="str">
        <f t="shared" si="53"/>
        <v/>
      </c>
      <c r="G1102" s="230" t="str">
        <f t="shared" si="51"/>
        <v>否</v>
      </c>
      <c r="H1102" s="122" t="str">
        <f t="shared" si="52"/>
        <v>项</v>
      </c>
    </row>
    <row r="1103" spans="1:8" ht="36" hidden="1" customHeight="1">
      <c r="A1103" s="366">
        <v>2160218</v>
      </c>
      <c r="B1103" s="368" t="s">
        <v>2040</v>
      </c>
      <c r="C1103" s="258" t="s">
        <v>2041</v>
      </c>
      <c r="D1103" s="256">
        <v>0</v>
      </c>
      <c r="E1103" s="256">
        <v>0</v>
      </c>
      <c r="F1103" s="63" t="str">
        <f t="shared" si="53"/>
        <v/>
      </c>
      <c r="G1103" s="230" t="str">
        <f t="shared" si="51"/>
        <v>否</v>
      </c>
      <c r="H1103" s="122" t="str">
        <f t="shared" si="52"/>
        <v>项</v>
      </c>
    </row>
    <row r="1104" spans="1:8" ht="36" customHeight="1">
      <c r="A1104" s="366">
        <v>2160219</v>
      </c>
      <c r="B1104" s="368" t="s">
        <v>2042</v>
      </c>
      <c r="C1104" s="258" t="s">
        <v>2043</v>
      </c>
      <c r="D1104" s="256">
        <v>87</v>
      </c>
      <c r="E1104" s="256">
        <v>120</v>
      </c>
      <c r="F1104" s="63">
        <f t="shared" si="53"/>
        <v>0.379</v>
      </c>
      <c r="G1104" s="230" t="str">
        <f t="shared" si="51"/>
        <v>是</v>
      </c>
      <c r="H1104" s="122" t="str">
        <f t="shared" si="52"/>
        <v>项</v>
      </c>
    </row>
    <row r="1105" spans="1:8" ht="36" hidden="1" customHeight="1">
      <c r="A1105" s="366">
        <v>2160250</v>
      </c>
      <c r="B1105" s="368" t="s">
        <v>2044</v>
      </c>
      <c r="C1105" s="258" t="s">
        <v>190</v>
      </c>
      <c r="D1105" s="256">
        <v>0</v>
      </c>
      <c r="E1105" s="256">
        <v>0</v>
      </c>
      <c r="F1105" s="63" t="str">
        <f t="shared" si="53"/>
        <v/>
      </c>
      <c r="G1105" s="230" t="str">
        <f t="shared" si="51"/>
        <v>否</v>
      </c>
      <c r="H1105" s="122" t="str">
        <f t="shared" si="52"/>
        <v>项</v>
      </c>
    </row>
    <row r="1106" spans="1:8" ht="36" customHeight="1">
      <c r="A1106" s="366">
        <v>2160299</v>
      </c>
      <c r="B1106" s="368" t="s">
        <v>2045</v>
      </c>
      <c r="C1106" s="258" t="s">
        <v>2046</v>
      </c>
      <c r="D1106" s="256">
        <v>95</v>
      </c>
      <c r="E1106" s="256">
        <v>0</v>
      </c>
      <c r="F1106" s="63">
        <f t="shared" si="53"/>
        <v>-1</v>
      </c>
      <c r="G1106" s="230" t="str">
        <f t="shared" si="51"/>
        <v>是</v>
      </c>
      <c r="H1106" s="122" t="str">
        <f t="shared" si="52"/>
        <v>项</v>
      </c>
    </row>
    <row r="1107" spans="1:8" ht="36" customHeight="1">
      <c r="A1107" s="366">
        <v>21606</v>
      </c>
      <c r="B1107" s="367" t="s">
        <v>2047</v>
      </c>
      <c r="C1107" s="254" t="s">
        <v>2048</v>
      </c>
      <c r="D1107" s="256">
        <v>710</v>
      </c>
      <c r="E1107" s="256">
        <v>0</v>
      </c>
      <c r="F1107" s="63">
        <f t="shared" si="53"/>
        <v>-1</v>
      </c>
      <c r="G1107" s="230" t="str">
        <f t="shared" si="51"/>
        <v>是</v>
      </c>
      <c r="H1107" s="122" t="str">
        <f t="shared" si="52"/>
        <v>款</v>
      </c>
    </row>
    <row r="1108" spans="1:8" ht="36" hidden="1" customHeight="1">
      <c r="A1108" s="366">
        <v>2160601</v>
      </c>
      <c r="B1108" s="368" t="s">
        <v>2049</v>
      </c>
      <c r="C1108" s="258" t="s">
        <v>172</v>
      </c>
      <c r="D1108" s="256">
        <v>0</v>
      </c>
      <c r="E1108" s="256">
        <v>0</v>
      </c>
      <c r="F1108" s="63" t="str">
        <f t="shared" si="53"/>
        <v/>
      </c>
      <c r="G1108" s="230" t="str">
        <f t="shared" si="51"/>
        <v>否</v>
      </c>
      <c r="H1108" s="122" t="str">
        <f t="shared" si="52"/>
        <v>项</v>
      </c>
    </row>
    <row r="1109" spans="1:8" ht="36" hidden="1" customHeight="1">
      <c r="A1109" s="366">
        <v>2160602</v>
      </c>
      <c r="B1109" s="368" t="s">
        <v>2050</v>
      </c>
      <c r="C1109" s="258" t="s">
        <v>174</v>
      </c>
      <c r="D1109" s="256">
        <v>0</v>
      </c>
      <c r="E1109" s="256">
        <v>0</v>
      </c>
      <c r="F1109" s="63" t="str">
        <f t="shared" si="53"/>
        <v/>
      </c>
      <c r="G1109" s="230" t="str">
        <f t="shared" si="51"/>
        <v>否</v>
      </c>
      <c r="H1109" s="122" t="str">
        <f t="shared" si="52"/>
        <v>项</v>
      </c>
    </row>
    <row r="1110" spans="1:8" ht="36" hidden="1" customHeight="1">
      <c r="A1110" s="366">
        <v>2160603</v>
      </c>
      <c r="B1110" s="368" t="s">
        <v>2051</v>
      </c>
      <c r="C1110" s="258" t="s">
        <v>176</v>
      </c>
      <c r="D1110" s="256">
        <v>0</v>
      </c>
      <c r="E1110" s="256">
        <v>0</v>
      </c>
      <c r="F1110" s="63" t="str">
        <f t="shared" si="53"/>
        <v/>
      </c>
      <c r="G1110" s="230" t="str">
        <f t="shared" si="51"/>
        <v>否</v>
      </c>
      <c r="H1110" s="122" t="str">
        <f t="shared" si="52"/>
        <v>项</v>
      </c>
    </row>
    <row r="1111" spans="1:8" ht="36" hidden="1" customHeight="1">
      <c r="A1111" s="366">
        <v>2160607</v>
      </c>
      <c r="B1111" s="368" t="s">
        <v>2052</v>
      </c>
      <c r="C1111" s="258" t="s">
        <v>2053</v>
      </c>
      <c r="D1111" s="256">
        <v>0</v>
      </c>
      <c r="E1111" s="256">
        <v>0</v>
      </c>
      <c r="F1111" s="63" t="str">
        <f t="shared" si="53"/>
        <v/>
      </c>
      <c r="G1111" s="230" t="str">
        <f t="shared" si="51"/>
        <v>否</v>
      </c>
      <c r="H1111" s="122" t="str">
        <f t="shared" si="52"/>
        <v>项</v>
      </c>
    </row>
    <row r="1112" spans="1:8" ht="36" customHeight="1">
      <c r="A1112" s="366">
        <v>2160699</v>
      </c>
      <c r="B1112" s="368" t="s">
        <v>2054</v>
      </c>
      <c r="C1112" s="258" t="s">
        <v>2055</v>
      </c>
      <c r="D1112" s="256">
        <v>710</v>
      </c>
      <c r="E1112" s="256">
        <v>0</v>
      </c>
      <c r="F1112" s="63">
        <f t="shared" si="53"/>
        <v>-1</v>
      </c>
      <c r="G1112" s="230" t="str">
        <f t="shared" si="51"/>
        <v>是</v>
      </c>
      <c r="H1112" s="122" t="str">
        <f t="shared" si="52"/>
        <v>项</v>
      </c>
    </row>
    <row r="1113" spans="1:8" ht="36" hidden="1" customHeight="1">
      <c r="A1113" s="366">
        <v>21699</v>
      </c>
      <c r="B1113" s="367" t="s">
        <v>2056</v>
      </c>
      <c r="C1113" s="254" t="s">
        <v>2057</v>
      </c>
      <c r="D1113" s="256">
        <v>0</v>
      </c>
      <c r="E1113" s="256">
        <v>0</v>
      </c>
      <c r="F1113" s="63" t="str">
        <f t="shared" si="53"/>
        <v/>
      </c>
      <c r="G1113" s="230" t="str">
        <f t="shared" si="51"/>
        <v>否</v>
      </c>
      <c r="H1113" s="122" t="str">
        <f t="shared" si="52"/>
        <v>款</v>
      </c>
    </row>
    <row r="1114" spans="1:8" ht="36" hidden="1" customHeight="1">
      <c r="A1114" s="366">
        <v>2169901</v>
      </c>
      <c r="B1114" s="368" t="s">
        <v>2058</v>
      </c>
      <c r="C1114" s="258" t="s">
        <v>2059</v>
      </c>
      <c r="D1114" s="256">
        <v>0</v>
      </c>
      <c r="E1114" s="256">
        <v>0</v>
      </c>
      <c r="F1114" s="63" t="str">
        <f t="shared" si="53"/>
        <v/>
      </c>
      <c r="G1114" s="230" t="str">
        <f t="shared" si="51"/>
        <v>否</v>
      </c>
      <c r="H1114" s="122" t="str">
        <f t="shared" si="52"/>
        <v>项</v>
      </c>
    </row>
    <row r="1115" spans="1:8" ht="36" hidden="1" customHeight="1">
      <c r="A1115" s="366">
        <v>2169999</v>
      </c>
      <c r="B1115" s="368" t="s">
        <v>2060</v>
      </c>
      <c r="C1115" s="258" t="s">
        <v>2061</v>
      </c>
      <c r="D1115" s="256">
        <v>0</v>
      </c>
      <c r="E1115" s="256">
        <v>0</v>
      </c>
      <c r="F1115" s="63" t="str">
        <f t="shared" si="53"/>
        <v/>
      </c>
      <c r="G1115" s="230" t="str">
        <f t="shared" si="51"/>
        <v>否</v>
      </c>
      <c r="H1115" s="122" t="str">
        <f t="shared" si="52"/>
        <v>项</v>
      </c>
    </row>
    <row r="1116" spans="1:8" ht="36" hidden="1" customHeight="1">
      <c r="A1116" s="370" t="s">
        <v>2062</v>
      </c>
      <c r="B1116" s="372" t="s">
        <v>2062</v>
      </c>
      <c r="C1116" s="373" t="s">
        <v>552</v>
      </c>
      <c r="D1116" s="256"/>
      <c r="E1116" s="256"/>
      <c r="F1116" s="63" t="str">
        <f t="shared" si="53"/>
        <v/>
      </c>
      <c r="G1116" s="230" t="str">
        <f t="shared" si="51"/>
        <v>否</v>
      </c>
      <c r="H1116" s="122" t="str">
        <f t="shared" si="52"/>
        <v>项</v>
      </c>
    </row>
    <row r="1117" spans="1:8" ht="36" customHeight="1">
      <c r="A1117" s="366">
        <v>217</v>
      </c>
      <c r="B1117" s="367" t="s">
        <v>134</v>
      </c>
      <c r="C1117" s="254" t="s">
        <v>135</v>
      </c>
      <c r="D1117" s="256">
        <v>1080</v>
      </c>
      <c r="E1117" s="256">
        <v>60</v>
      </c>
      <c r="F1117" s="63">
        <f t="shared" si="53"/>
        <v>-0.94399999999999995</v>
      </c>
      <c r="G1117" s="230" t="str">
        <f t="shared" si="51"/>
        <v>是</v>
      </c>
      <c r="H1117" s="122" t="str">
        <f t="shared" si="52"/>
        <v>类</v>
      </c>
    </row>
    <row r="1118" spans="1:8" ht="36" hidden="1" customHeight="1">
      <c r="A1118" s="366">
        <v>21701</v>
      </c>
      <c r="B1118" s="367" t="s">
        <v>2063</v>
      </c>
      <c r="C1118" s="254" t="s">
        <v>2064</v>
      </c>
      <c r="D1118" s="256">
        <v>0</v>
      </c>
      <c r="E1118" s="256">
        <v>0</v>
      </c>
      <c r="F1118" s="63" t="str">
        <f t="shared" si="53"/>
        <v/>
      </c>
      <c r="G1118" s="230" t="str">
        <f t="shared" si="51"/>
        <v>否</v>
      </c>
      <c r="H1118" s="122" t="str">
        <f t="shared" si="52"/>
        <v>款</v>
      </c>
    </row>
    <row r="1119" spans="1:8" ht="36" hidden="1" customHeight="1">
      <c r="A1119" s="366">
        <v>2170101</v>
      </c>
      <c r="B1119" s="368" t="s">
        <v>2065</v>
      </c>
      <c r="C1119" s="258" t="s">
        <v>172</v>
      </c>
      <c r="D1119" s="256">
        <v>0</v>
      </c>
      <c r="E1119" s="256">
        <v>0</v>
      </c>
      <c r="F1119" s="63" t="str">
        <f t="shared" si="53"/>
        <v/>
      </c>
      <c r="G1119" s="230" t="str">
        <f t="shared" si="51"/>
        <v>否</v>
      </c>
      <c r="H1119" s="122" t="str">
        <f t="shared" si="52"/>
        <v>项</v>
      </c>
    </row>
    <row r="1120" spans="1:8" ht="36" hidden="1" customHeight="1">
      <c r="A1120" s="366">
        <v>2170102</v>
      </c>
      <c r="B1120" s="368" t="s">
        <v>2066</v>
      </c>
      <c r="C1120" s="258" t="s">
        <v>174</v>
      </c>
      <c r="D1120" s="256">
        <v>0</v>
      </c>
      <c r="E1120" s="256">
        <v>0</v>
      </c>
      <c r="F1120" s="63" t="str">
        <f t="shared" si="53"/>
        <v/>
      </c>
      <c r="G1120" s="230" t="str">
        <f t="shared" si="51"/>
        <v>否</v>
      </c>
      <c r="H1120" s="122" t="str">
        <f t="shared" si="52"/>
        <v>项</v>
      </c>
    </row>
    <row r="1121" spans="1:8" ht="36" hidden="1" customHeight="1">
      <c r="A1121" s="366">
        <v>2170103</v>
      </c>
      <c r="B1121" s="368" t="s">
        <v>2067</v>
      </c>
      <c r="C1121" s="258" t="s">
        <v>176</v>
      </c>
      <c r="D1121" s="256">
        <v>0</v>
      </c>
      <c r="E1121" s="256">
        <v>0</v>
      </c>
      <c r="F1121" s="63" t="str">
        <f t="shared" si="53"/>
        <v/>
      </c>
      <c r="G1121" s="230" t="str">
        <f t="shared" si="51"/>
        <v>否</v>
      </c>
      <c r="H1121" s="122" t="str">
        <f t="shared" si="52"/>
        <v>项</v>
      </c>
    </row>
    <row r="1122" spans="1:8" ht="36" hidden="1" customHeight="1">
      <c r="A1122" s="366">
        <v>2170104</v>
      </c>
      <c r="B1122" s="368" t="s">
        <v>2068</v>
      </c>
      <c r="C1122" s="258" t="s">
        <v>2069</v>
      </c>
      <c r="D1122" s="256">
        <v>0</v>
      </c>
      <c r="E1122" s="256">
        <v>0</v>
      </c>
      <c r="F1122" s="63" t="str">
        <f t="shared" si="53"/>
        <v/>
      </c>
      <c r="G1122" s="230" t="str">
        <f t="shared" si="51"/>
        <v>否</v>
      </c>
      <c r="H1122" s="122" t="str">
        <f t="shared" si="52"/>
        <v>项</v>
      </c>
    </row>
    <row r="1123" spans="1:8" ht="36" hidden="1" customHeight="1">
      <c r="A1123" s="366">
        <v>2170150</v>
      </c>
      <c r="B1123" s="368" t="s">
        <v>2070</v>
      </c>
      <c r="C1123" s="258" t="s">
        <v>190</v>
      </c>
      <c r="D1123" s="256">
        <v>0</v>
      </c>
      <c r="E1123" s="256">
        <v>0</v>
      </c>
      <c r="F1123" s="63" t="str">
        <f t="shared" si="53"/>
        <v/>
      </c>
      <c r="G1123" s="230" t="str">
        <f t="shared" si="51"/>
        <v>否</v>
      </c>
      <c r="H1123" s="122" t="str">
        <f t="shared" si="52"/>
        <v>项</v>
      </c>
    </row>
    <row r="1124" spans="1:8" ht="36" hidden="1" customHeight="1">
      <c r="A1124" s="366">
        <v>2170199</v>
      </c>
      <c r="B1124" s="368" t="s">
        <v>2071</v>
      </c>
      <c r="C1124" s="258" t="s">
        <v>2072</v>
      </c>
      <c r="D1124" s="256">
        <v>0</v>
      </c>
      <c r="E1124" s="256">
        <v>0</v>
      </c>
      <c r="F1124" s="63" t="str">
        <f t="shared" si="53"/>
        <v/>
      </c>
      <c r="G1124" s="230" t="str">
        <f t="shared" si="51"/>
        <v>否</v>
      </c>
      <c r="H1124" s="122" t="str">
        <f t="shared" si="52"/>
        <v>项</v>
      </c>
    </row>
    <row r="1125" spans="1:8" ht="36" hidden="1" customHeight="1">
      <c r="A1125" s="370">
        <v>21702</v>
      </c>
      <c r="B1125" s="254">
        <v>21702</v>
      </c>
      <c r="C1125" s="383" t="s">
        <v>2073</v>
      </c>
      <c r="D1125" s="256">
        <v>0</v>
      </c>
      <c r="E1125" s="256">
        <v>0</v>
      </c>
      <c r="F1125" s="63" t="str">
        <f t="shared" si="53"/>
        <v/>
      </c>
      <c r="G1125" s="230" t="str">
        <f t="shared" si="51"/>
        <v>否</v>
      </c>
      <c r="H1125" s="122" t="str">
        <f t="shared" si="52"/>
        <v>款</v>
      </c>
    </row>
    <row r="1126" spans="1:8" ht="36" hidden="1" customHeight="1">
      <c r="A1126" s="370">
        <v>2170201</v>
      </c>
      <c r="B1126" s="384">
        <v>2170201</v>
      </c>
      <c r="C1126" s="380" t="s">
        <v>2074</v>
      </c>
      <c r="D1126" s="256">
        <v>0</v>
      </c>
      <c r="E1126" s="256">
        <v>0</v>
      </c>
      <c r="F1126" s="63" t="str">
        <f t="shared" si="53"/>
        <v/>
      </c>
      <c r="G1126" s="230" t="str">
        <f t="shared" si="51"/>
        <v>否</v>
      </c>
      <c r="H1126" s="122" t="str">
        <f t="shared" si="52"/>
        <v>项</v>
      </c>
    </row>
    <row r="1127" spans="1:8" ht="36" hidden="1" customHeight="1">
      <c r="A1127" s="370">
        <v>2170202</v>
      </c>
      <c r="B1127" s="384">
        <v>2170202</v>
      </c>
      <c r="C1127" s="380" t="s">
        <v>2075</v>
      </c>
      <c r="D1127" s="256">
        <v>0</v>
      </c>
      <c r="E1127" s="256">
        <v>0</v>
      </c>
      <c r="F1127" s="63" t="str">
        <f t="shared" si="53"/>
        <v/>
      </c>
      <c r="G1127" s="230" t="str">
        <f t="shared" si="51"/>
        <v>否</v>
      </c>
      <c r="H1127" s="122" t="str">
        <f t="shared" si="52"/>
        <v>项</v>
      </c>
    </row>
    <row r="1128" spans="1:8" ht="36" hidden="1" customHeight="1">
      <c r="A1128" s="370">
        <v>2170203</v>
      </c>
      <c r="B1128" s="384">
        <v>2170203</v>
      </c>
      <c r="C1128" s="380" t="s">
        <v>2076</v>
      </c>
      <c r="D1128" s="256">
        <v>0</v>
      </c>
      <c r="E1128" s="256">
        <v>0</v>
      </c>
      <c r="F1128" s="63" t="str">
        <f t="shared" si="53"/>
        <v/>
      </c>
      <c r="G1128" s="230" t="str">
        <f t="shared" si="51"/>
        <v>否</v>
      </c>
      <c r="H1128" s="122" t="str">
        <f t="shared" si="52"/>
        <v>项</v>
      </c>
    </row>
    <row r="1129" spans="1:8" ht="36" hidden="1" customHeight="1">
      <c r="A1129" s="370">
        <v>2170204</v>
      </c>
      <c r="B1129" s="384">
        <v>2170204</v>
      </c>
      <c r="C1129" s="380" t="s">
        <v>2077</v>
      </c>
      <c r="D1129" s="256">
        <v>0</v>
      </c>
      <c r="E1129" s="256">
        <v>0</v>
      </c>
      <c r="F1129" s="63" t="str">
        <f t="shared" si="53"/>
        <v/>
      </c>
      <c r="G1129" s="230" t="str">
        <f t="shared" si="51"/>
        <v>否</v>
      </c>
      <c r="H1129" s="122" t="str">
        <f t="shared" si="52"/>
        <v>项</v>
      </c>
    </row>
    <row r="1130" spans="1:8" ht="36" hidden="1" customHeight="1">
      <c r="A1130" s="370">
        <v>2170205</v>
      </c>
      <c r="B1130" s="384">
        <v>2170205</v>
      </c>
      <c r="C1130" s="380" t="s">
        <v>2078</v>
      </c>
      <c r="D1130" s="256">
        <v>0</v>
      </c>
      <c r="E1130" s="256">
        <v>0</v>
      </c>
      <c r="F1130" s="63" t="str">
        <f t="shared" si="53"/>
        <v/>
      </c>
      <c r="G1130" s="230" t="str">
        <f t="shared" si="51"/>
        <v>否</v>
      </c>
      <c r="H1130" s="122" t="str">
        <f t="shared" si="52"/>
        <v>项</v>
      </c>
    </row>
    <row r="1131" spans="1:8" ht="36" hidden="1" customHeight="1">
      <c r="A1131" s="370">
        <v>2170206</v>
      </c>
      <c r="B1131" s="384">
        <v>2170206</v>
      </c>
      <c r="C1131" s="380" t="s">
        <v>2079</v>
      </c>
      <c r="D1131" s="256">
        <v>0</v>
      </c>
      <c r="E1131" s="256">
        <v>0</v>
      </c>
      <c r="F1131" s="63" t="str">
        <f t="shared" si="53"/>
        <v/>
      </c>
      <c r="G1131" s="230" t="str">
        <f t="shared" si="51"/>
        <v>否</v>
      </c>
      <c r="H1131" s="122" t="str">
        <f t="shared" si="52"/>
        <v>项</v>
      </c>
    </row>
    <row r="1132" spans="1:8" ht="36" hidden="1" customHeight="1">
      <c r="A1132" s="370">
        <v>2170207</v>
      </c>
      <c r="B1132" s="384">
        <v>2170207</v>
      </c>
      <c r="C1132" s="380" t="s">
        <v>2080</v>
      </c>
      <c r="D1132" s="256">
        <v>0</v>
      </c>
      <c r="E1132" s="256">
        <v>0</v>
      </c>
      <c r="F1132" s="63" t="str">
        <f t="shared" si="53"/>
        <v/>
      </c>
      <c r="G1132" s="230" t="str">
        <f t="shared" si="51"/>
        <v>否</v>
      </c>
      <c r="H1132" s="122" t="str">
        <f t="shared" si="52"/>
        <v>项</v>
      </c>
    </row>
    <row r="1133" spans="1:8" ht="36" hidden="1" customHeight="1">
      <c r="A1133" s="370">
        <v>2170208</v>
      </c>
      <c r="B1133" s="384">
        <v>2170208</v>
      </c>
      <c r="C1133" s="380" t="s">
        <v>2081</v>
      </c>
      <c r="D1133" s="256">
        <v>0</v>
      </c>
      <c r="E1133" s="256">
        <v>0</v>
      </c>
      <c r="F1133" s="63" t="str">
        <f t="shared" si="53"/>
        <v/>
      </c>
      <c r="G1133" s="230" t="str">
        <f t="shared" si="51"/>
        <v>否</v>
      </c>
      <c r="H1133" s="122" t="str">
        <f t="shared" si="52"/>
        <v>项</v>
      </c>
    </row>
    <row r="1134" spans="1:8" ht="36" hidden="1" customHeight="1">
      <c r="A1134" s="370">
        <v>2170299</v>
      </c>
      <c r="B1134" s="384">
        <v>2170299</v>
      </c>
      <c r="C1134" s="380" t="s">
        <v>2082</v>
      </c>
      <c r="D1134" s="256">
        <v>0</v>
      </c>
      <c r="E1134" s="256">
        <v>0</v>
      </c>
      <c r="F1134" s="63" t="str">
        <f t="shared" si="53"/>
        <v/>
      </c>
      <c r="G1134" s="230" t="str">
        <f t="shared" si="51"/>
        <v>否</v>
      </c>
      <c r="H1134" s="122" t="str">
        <f t="shared" si="52"/>
        <v>项</v>
      </c>
    </row>
    <row r="1135" spans="1:8" ht="36" hidden="1" customHeight="1">
      <c r="A1135" s="366">
        <v>21703</v>
      </c>
      <c r="B1135" s="367" t="s">
        <v>2083</v>
      </c>
      <c r="C1135" s="254" t="s">
        <v>2084</v>
      </c>
      <c r="D1135" s="256">
        <v>0</v>
      </c>
      <c r="E1135" s="256">
        <v>0</v>
      </c>
      <c r="F1135" s="63" t="str">
        <f t="shared" si="53"/>
        <v/>
      </c>
      <c r="G1135" s="230" t="str">
        <f t="shared" si="51"/>
        <v>否</v>
      </c>
      <c r="H1135" s="122" t="str">
        <f t="shared" si="52"/>
        <v>款</v>
      </c>
    </row>
    <row r="1136" spans="1:8" ht="36" hidden="1" customHeight="1">
      <c r="A1136" s="366">
        <v>2170301</v>
      </c>
      <c r="B1136" s="368" t="s">
        <v>2085</v>
      </c>
      <c r="C1136" s="258" t="s">
        <v>2086</v>
      </c>
      <c r="D1136" s="256">
        <v>0</v>
      </c>
      <c r="E1136" s="256">
        <v>0</v>
      </c>
      <c r="F1136" s="63" t="str">
        <f t="shared" si="53"/>
        <v/>
      </c>
      <c r="G1136" s="230" t="str">
        <f t="shared" si="51"/>
        <v>否</v>
      </c>
      <c r="H1136" s="122" t="str">
        <f t="shared" si="52"/>
        <v>项</v>
      </c>
    </row>
    <row r="1137" spans="1:8" ht="36" hidden="1" customHeight="1">
      <c r="A1137" s="366">
        <v>2170302</v>
      </c>
      <c r="B1137" s="368" t="s">
        <v>2087</v>
      </c>
      <c r="C1137" s="258" t="s">
        <v>2088</v>
      </c>
      <c r="D1137" s="256">
        <v>0</v>
      </c>
      <c r="E1137" s="256">
        <v>0</v>
      </c>
      <c r="F1137" s="63" t="str">
        <f t="shared" si="53"/>
        <v/>
      </c>
      <c r="G1137" s="230" t="str">
        <f t="shared" si="51"/>
        <v>否</v>
      </c>
      <c r="H1137" s="122" t="str">
        <f t="shared" si="52"/>
        <v>项</v>
      </c>
    </row>
    <row r="1138" spans="1:8" ht="36" hidden="1" customHeight="1">
      <c r="A1138" s="366">
        <v>2170303</v>
      </c>
      <c r="B1138" s="368" t="s">
        <v>2089</v>
      </c>
      <c r="C1138" s="258" t="s">
        <v>2090</v>
      </c>
      <c r="D1138" s="256">
        <v>0</v>
      </c>
      <c r="E1138" s="256">
        <v>0</v>
      </c>
      <c r="F1138" s="63" t="str">
        <f t="shared" si="53"/>
        <v/>
      </c>
      <c r="G1138" s="230" t="str">
        <f t="shared" si="51"/>
        <v>否</v>
      </c>
      <c r="H1138" s="122" t="str">
        <f t="shared" si="52"/>
        <v>项</v>
      </c>
    </row>
    <row r="1139" spans="1:8" ht="36" hidden="1" customHeight="1">
      <c r="A1139" s="366">
        <v>2170304</v>
      </c>
      <c r="B1139" s="368" t="s">
        <v>2091</v>
      </c>
      <c r="C1139" s="258" t="s">
        <v>2092</v>
      </c>
      <c r="D1139" s="256">
        <v>0</v>
      </c>
      <c r="E1139" s="256">
        <v>0</v>
      </c>
      <c r="F1139" s="63" t="str">
        <f t="shared" si="53"/>
        <v/>
      </c>
      <c r="G1139" s="230" t="str">
        <f t="shared" si="51"/>
        <v>否</v>
      </c>
      <c r="H1139" s="122" t="str">
        <f t="shared" si="52"/>
        <v>项</v>
      </c>
    </row>
    <row r="1140" spans="1:8" ht="36" hidden="1" customHeight="1">
      <c r="A1140" s="366">
        <v>2170399</v>
      </c>
      <c r="B1140" s="368" t="s">
        <v>2093</v>
      </c>
      <c r="C1140" s="258" t="s">
        <v>2094</v>
      </c>
      <c r="D1140" s="256">
        <v>0</v>
      </c>
      <c r="E1140" s="256">
        <v>0</v>
      </c>
      <c r="F1140" s="63" t="str">
        <f t="shared" si="53"/>
        <v/>
      </c>
      <c r="G1140" s="230" t="str">
        <f t="shared" si="51"/>
        <v>否</v>
      </c>
      <c r="H1140" s="122" t="str">
        <f t="shared" si="52"/>
        <v>项</v>
      </c>
    </row>
    <row r="1141" spans="1:8" ht="36" customHeight="1">
      <c r="A1141" s="366">
        <v>21799</v>
      </c>
      <c r="B1141" s="367" t="s">
        <v>2095</v>
      </c>
      <c r="C1141" s="254" t="s">
        <v>2096</v>
      </c>
      <c r="D1141" s="256">
        <v>1080</v>
      </c>
      <c r="E1141" s="256">
        <v>60</v>
      </c>
      <c r="F1141" s="63">
        <f t="shared" si="53"/>
        <v>-0.94399999999999995</v>
      </c>
      <c r="G1141" s="230" t="str">
        <f t="shared" si="51"/>
        <v>是</v>
      </c>
      <c r="H1141" s="122" t="str">
        <f t="shared" si="52"/>
        <v>款</v>
      </c>
    </row>
    <row r="1142" spans="1:8" ht="36" hidden="1" customHeight="1">
      <c r="A1142" s="370">
        <v>2179902</v>
      </c>
      <c r="B1142" s="258">
        <v>2179902</v>
      </c>
      <c r="C1142" s="258" t="s">
        <v>2097</v>
      </c>
      <c r="D1142" s="256"/>
      <c r="E1142" s="256">
        <v>0</v>
      </c>
      <c r="F1142" s="63" t="str">
        <f t="shared" si="53"/>
        <v/>
      </c>
      <c r="G1142" s="230" t="str">
        <f t="shared" si="51"/>
        <v>否</v>
      </c>
      <c r="H1142" s="122" t="str">
        <f t="shared" si="52"/>
        <v>项</v>
      </c>
    </row>
    <row r="1143" spans="1:8" ht="36" customHeight="1">
      <c r="A1143" s="370">
        <v>2179999</v>
      </c>
      <c r="B1143" s="258">
        <v>2179999</v>
      </c>
      <c r="C1143" s="258" t="s">
        <v>2094</v>
      </c>
      <c r="D1143" s="256">
        <v>1080</v>
      </c>
      <c r="E1143" s="256">
        <v>60</v>
      </c>
      <c r="F1143" s="63">
        <f t="shared" si="53"/>
        <v>-0.94399999999999995</v>
      </c>
      <c r="G1143" s="230" t="str">
        <f t="shared" si="51"/>
        <v>是</v>
      </c>
      <c r="H1143" s="122" t="str">
        <f t="shared" si="52"/>
        <v>项</v>
      </c>
    </row>
    <row r="1144" spans="1:8" ht="36" hidden="1" customHeight="1">
      <c r="A1144" s="370" t="s">
        <v>2098</v>
      </c>
      <c r="B1144" s="254" t="s">
        <v>2098</v>
      </c>
      <c r="C1144" s="373" t="s">
        <v>552</v>
      </c>
      <c r="D1144" s="256"/>
      <c r="E1144" s="256"/>
      <c r="F1144" s="63" t="str">
        <f t="shared" si="53"/>
        <v/>
      </c>
      <c r="G1144" s="230" t="str">
        <f t="shared" si="51"/>
        <v>否</v>
      </c>
      <c r="H1144" s="122" t="str">
        <f t="shared" si="52"/>
        <v>项</v>
      </c>
    </row>
    <row r="1145" spans="1:8" ht="36" customHeight="1">
      <c r="A1145" s="366">
        <v>219</v>
      </c>
      <c r="B1145" s="367" t="s">
        <v>136</v>
      </c>
      <c r="C1145" s="254" t="s">
        <v>137</v>
      </c>
      <c r="D1145" s="256">
        <v>0</v>
      </c>
      <c r="E1145" s="256">
        <v>0</v>
      </c>
      <c r="F1145" s="63" t="str">
        <f t="shared" si="53"/>
        <v/>
      </c>
      <c r="G1145" s="230" t="str">
        <f t="shared" si="51"/>
        <v>是</v>
      </c>
      <c r="H1145" s="122" t="str">
        <f t="shared" si="52"/>
        <v>类</v>
      </c>
    </row>
    <row r="1146" spans="1:8" ht="36" hidden="1" customHeight="1">
      <c r="A1146" s="366">
        <v>21901</v>
      </c>
      <c r="B1146" s="367" t="s">
        <v>2099</v>
      </c>
      <c r="C1146" s="254" t="s">
        <v>2100</v>
      </c>
      <c r="D1146" s="256">
        <v>0</v>
      </c>
      <c r="E1146" s="256">
        <v>0</v>
      </c>
      <c r="F1146" s="63" t="str">
        <f t="shared" si="53"/>
        <v/>
      </c>
      <c r="G1146" s="230" t="str">
        <f t="shared" si="51"/>
        <v>否</v>
      </c>
      <c r="H1146" s="122" t="str">
        <f t="shared" si="52"/>
        <v>款</v>
      </c>
    </row>
    <row r="1147" spans="1:8" ht="36" hidden="1" customHeight="1">
      <c r="A1147" s="366">
        <v>21902</v>
      </c>
      <c r="B1147" s="367" t="s">
        <v>2101</v>
      </c>
      <c r="C1147" s="254" t="s">
        <v>2102</v>
      </c>
      <c r="D1147" s="256">
        <v>0</v>
      </c>
      <c r="E1147" s="256">
        <v>0</v>
      </c>
      <c r="F1147" s="63" t="str">
        <f t="shared" si="53"/>
        <v/>
      </c>
      <c r="G1147" s="230" t="str">
        <f t="shared" si="51"/>
        <v>否</v>
      </c>
      <c r="H1147" s="122" t="str">
        <f t="shared" si="52"/>
        <v>款</v>
      </c>
    </row>
    <row r="1148" spans="1:8" ht="36" hidden="1" customHeight="1">
      <c r="A1148" s="366">
        <v>21903</v>
      </c>
      <c r="B1148" s="367" t="s">
        <v>2103</v>
      </c>
      <c r="C1148" s="254" t="s">
        <v>2104</v>
      </c>
      <c r="D1148" s="256">
        <v>0</v>
      </c>
      <c r="E1148" s="256">
        <v>0</v>
      </c>
      <c r="F1148" s="63" t="str">
        <f t="shared" si="53"/>
        <v/>
      </c>
      <c r="G1148" s="230" t="str">
        <f t="shared" si="51"/>
        <v>否</v>
      </c>
      <c r="H1148" s="122" t="str">
        <f t="shared" si="52"/>
        <v>款</v>
      </c>
    </row>
    <row r="1149" spans="1:8" ht="36" hidden="1" customHeight="1">
      <c r="A1149" s="366">
        <v>21904</v>
      </c>
      <c r="B1149" s="367" t="s">
        <v>2105</v>
      </c>
      <c r="C1149" s="254" t="s">
        <v>2106</v>
      </c>
      <c r="D1149" s="256">
        <v>0</v>
      </c>
      <c r="E1149" s="256">
        <v>0</v>
      </c>
      <c r="F1149" s="63" t="str">
        <f t="shared" si="53"/>
        <v/>
      </c>
      <c r="G1149" s="230" t="str">
        <f t="shared" si="51"/>
        <v>否</v>
      </c>
      <c r="H1149" s="122" t="str">
        <f t="shared" si="52"/>
        <v>款</v>
      </c>
    </row>
    <row r="1150" spans="1:8" ht="36" hidden="1" customHeight="1">
      <c r="A1150" s="366">
        <v>21905</v>
      </c>
      <c r="B1150" s="367" t="s">
        <v>2107</v>
      </c>
      <c r="C1150" s="254" t="s">
        <v>2108</v>
      </c>
      <c r="D1150" s="256">
        <v>0</v>
      </c>
      <c r="E1150" s="256">
        <v>0</v>
      </c>
      <c r="F1150" s="63" t="str">
        <f t="shared" si="53"/>
        <v/>
      </c>
      <c r="G1150" s="230" t="str">
        <f t="shared" si="51"/>
        <v>否</v>
      </c>
      <c r="H1150" s="122" t="str">
        <f t="shared" si="52"/>
        <v>款</v>
      </c>
    </row>
    <row r="1151" spans="1:8" ht="36" hidden="1" customHeight="1">
      <c r="A1151" s="366">
        <v>21906</v>
      </c>
      <c r="B1151" s="367" t="s">
        <v>2109</v>
      </c>
      <c r="C1151" s="254" t="s">
        <v>2110</v>
      </c>
      <c r="D1151" s="256">
        <v>0</v>
      </c>
      <c r="E1151" s="256">
        <v>0</v>
      </c>
      <c r="F1151" s="63" t="str">
        <f t="shared" si="53"/>
        <v/>
      </c>
      <c r="G1151" s="230" t="str">
        <f t="shared" si="51"/>
        <v>否</v>
      </c>
      <c r="H1151" s="122" t="str">
        <f t="shared" si="52"/>
        <v>款</v>
      </c>
    </row>
    <row r="1152" spans="1:8" ht="36" hidden="1" customHeight="1">
      <c r="A1152" s="366">
        <v>21907</v>
      </c>
      <c r="B1152" s="367" t="s">
        <v>2111</v>
      </c>
      <c r="C1152" s="254" t="s">
        <v>2112</v>
      </c>
      <c r="D1152" s="256">
        <v>0</v>
      </c>
      <c r="E1152" s="256">
        <v>0</v>
      </c>
      <c r="F1152" s="63" t="str">
        <f t="shared" si="53"/>
        <v/>
      </c>
      <c r="G1152" s="230" t="str">
        <f t="shared" si="51"/>
        <v>否</v>
      </c>
      <c r="H1152" s="122" t="str">
        <f t="shared" si="52"/>
        <v>款</v>
      </c>
    </row>
    <row r="1153" spans="1:8" ht="36" hidden="1" customHeight="1">
      <c r="A1153" s="366">
        <v>21908</v>
      </c>
      <c r="B1153" s="367" t="s">
        <v>2113</v>
      </c>
      <c r="C1153" s="254" t="s">
        <v>2114</v>
      </c>
      <c r="D1153" s="256">
        <v>0</v>
      </c>
      <c r="E1153" s="256">
        <v>0</v>
      </c>
      <c r="F1153" s="63" t="str">
        <f t="shared" si="53"/>
        <v/>
      </c>
      <c r="G1153" s="230" t="str">
        <f t="shared" si="51"/>
        <v>否</v>
      </c>
      <c r="H1153" s="122" t="str">
        <f t="shared" si="52"/>
        <v>款</v>
      </c>
    </row>
    <row r="1154" spans="1:8" ht="36" hidden="1" customHeight="1">
      <c r="A1154" s="366">
        <v>21999</v>
      </c>
      <c r="B1154" s="367" t="s">
        <v>2115</v>
      </c>
      <c r="C1154" s="254" t="s">
        <v>2116</v>
      </c>
      <c r="D1154" s="256">
        <v>0</v>
      </c>
      <c r="E1154" s="256">
        <v>0</v>
      </c>
      <c r="F1154" s="63" t="str">
        <f t="shared" si="53"/>
        <v/>
      </c>
      <c r="G1154" s="230" t="str">
        <f t="shared" si="51"/>
        <v>否</v>
      </c>
      <c r="H1154" s="122" t="str">
        <f t="shared" si="52"/>
        <v>款</v>
      </c>
    </row>
    <row r="1155" spans="1:8" ht="36" customHeight="1">
      <c r="A1155" s="366">
        <v>220</v>
      </c>
      <c r="B1155" s="367" t="s">
        <v>138</v>
      </c>
      <c r="C1155" s="254" t="s">
        <v>139</v>
      </c>
      <c r="D1155" s="256">
        <v>3315</v>
      </c>
      <c r="E1155" s="256">
        <v>2924</v>
      </c>
      <c r="F1155" s="63">
        <f t="shared" si="53"/>
        <v>-0.11799999999999999</v>
      </c>
      <c r="G1155" s="230" t="str">
        <f t="shared" si="51"/>
        <v>是</v>
      </c>
      <c r="H1155" s="122" t="str">
        <f t="shared" si="52"/>
        <v>类</v>
      </c>
    </row>
    <row r="1156" spans="1:8" ht="36" customHeight="1">
      <c r="A1156" s="366">
        <v>22001</v>
      </c>
      <c r="B1156" s="367" t="s">
        <v>2117</v>
      </c>
      <c r="C1156" s="254" t="s">
        <v>2118</v>
      </c>
      <c r="D1156" s="256">
        <v>3145</v>
      </c>
      <c r="E1156" s="256">
        <v>2839</v>
      </c>
      <c r="F1156" s="63">
        <f t="shared" si="53"/>
        <v>-9.7000000000000003E-2</v>
      </c>
      <c r="G1156" s="230" t="str">
        <f t="shared" ref="G1156:G1219" si="54">IF(LEN(B1156)=3,"是",IF(C1156&lt;&gt;"",IF(SUM(D1156:E1156)&lt;&gt;0,"是","否"),"是"))</f>
        <v>是</v>
      </c>
      <c r="H1156" s="122" t="str">
        <f t="shared" ref="H1156:H1219" si="55">IF(LEN(B1156)=3,"类",IF(LEN(B1156)=5,"款","项"))</f>
        <v>款</v>
      </c>
    </row>
    <row r="1157" spans="1:8" ht="36" customHeight="1">
      <c r="A1157" s="366">
        <v>2200101</v>
      </c>
      <c r="B1157" s="368" t="s">
        <v>2119</v>
      </c>
      <c r="C1157" s="258" t="s">
        <v>172</v>
      </c>
      <c r="D1157" s="256">
        <v>1684</v>
      </c>
      <c r="E1157" s="256">
        <v>1525</v>
      </c>
      <c r="F1157" s="63">
        <f t="shared" ref="F1157:F1220" si="56">IF(D1157&gt;0,E1157/D1157-1,IF(D1157&lt;0,-(E1157/D1157-1),""))</f>
        <v>-9.4E-2</v>
      </c>
      <c r="G1157" s="230" t="str">
        <f t="shared" si="54"/>
        <v>是</v>
      </c>
      <c r="H1157" s="122" t="str">
        <f t="shared" si="55"/>
        <v>项</v>
      </c>
    </row>
    <row r="1158" spans="1:8" ht="36" customHeight="1">
      <c r="A1158" s="366">
        <v>2200102</v>
      </c>
      <c r="B1158" s="368" t="s">
        <v>2120</v>
      </c>
      <c r="C1158" s="258" t="s">
        <v>174</v>
      </c>
      <c r="D1158" s="256">
        <v>80</v>
      </c>
      <c r="E1158" s="256">
        <v>100</v>
      </c>
      <c r="F1158" s="63">
        <f t="shared" si="56"/>
        <v>0.25</v>
      </c>
      <c r="G1158" s="230" t="str">
        <f t="shared" si="54"/>
        <v>是</v>
      </c>
      <c r="H1158" s="122" t="str">
        <f t="shared" si="55"/>
        <v>项</v>
      </c>
    </row>
    <row r="1159" spans="1:8" ht="36" hidden="1" customHeight="1">
      <c r="A1159" s="366">
        <v>2200103</v>
      </c>
      <c r="B1159" s="368" t="s">
        <v>2121</v>
      </c>
      <c r="C1159" s="258" t="s">
        <v>176</v>
      </c>
      <c r="D1159" s="256">
        <v>0</v>
      </c>
      <c r="E1159" s="256">
        <v>0</v>
      </c>
      <c r="F1159" s="63" t="str">
        <f t="shared" si="56"/>
        <v/>
      </c>
      <c r="G1159" s="230" t="str">
        <f t="shared" si="54"/>
        <v>否</v>
      </c>
      <c r="H1159" s="122" t="str">
        <f t="shared" si="55"/>
        <v>项</v>
      </c>
    </row>
    <row r="1160" spans="1:8" ht="36" customHeight="1">
      <c r="A1160" s="366">
        <v>2200104</v>
      </c>
      <c r="B1160" s="368" t="s">
        <v>2122</v>
      </c>
      <c r="C1160" s="258" t="s">
        <v>2123</v>
      </c>
      <c r="D1160" s="256">
        <v>110</v>
      </c>
      <c r="E1160" s="256">
        <v>10</v>
      </c>
      <c r="F1160" s="63">
        <f t="shared" si="56"/>
        <v>-0.90900000000000003</v>
      </c>
      <c r="G1160" s="230" t="str">
        <f t="shared" si="54"/>
        <v>是</v>
      </c>
      <c r="H1160" s="122" t="str">
        <f t="shared" si="55"/>
        <v>项</v>
      </c>
    </row>
    <row r="1161" spans="1:8" ht="36" customHeight="1">
      <c r="A1161" s="366">
        <v>2200106</v>
      </c>
      <c r="B1161" s="368" t="s">
        <v>2124</v>
      </c>
      <c r="C1161" s="258" t="s">
        <v>2125</v>
      </c>
      <c r="D1161" s="256">
        <v>30</v>
      </c>
      <c r="E1161" s="256">
        <v>20</v>
      </c>
      <c r="F1161" s="63">
        <f t="shared" si="56"/>
        <v>-0.33300000000000002</v>
      </c>
      <c r="G1161" s="230" t="str">
        <f t="shared" si="54"/>
        <v>是</v>
      </c>
      <c r="H1161" s="122" t="str">
        <f t="shared" si="55"/>
        <v>项</v>
      </c>
    </row>
    <row r="1162" spans="1:8" ht="36" hidden="1" customHeight="1">
      <c r="A1162" s="366">
        <v>2200107</v>
      </c>
      <c r="B1162" s="368" t="s">
        <v>2126</v>
      </c>
      <c r="C1162" s="258" t="s">
        <v>2127</v>
      </c>
      <c r="D1162" s="256">
        <v>0</v>
      </c>
      <c r="E1162" s="256">
        <v>0</v>
      </c>
      <c r="F1162" s="63" t="str">
        <f t="shared" si="56"/>
        <v/>
      </c>
      <c r="G1162" s="230" t="str">
        <f t="shared" si="54"/>
        <v>否</v>
      </c>
      <c r="H1162" s="122" t="str">
        <f t="shared" si="55"/>
        <v>项</v>
      </c>
    </row>
    <row r="1163" spans="1:8" ht="36" customHeight="1">
      <c r="A1163" s="366">
        <v>2200108</v>
      </c>
      <c r="B1163" s="368" t="s">
        <v>2128</v>
      </c>
      <c r="C1163" s="258" t="s">
        <v>2129</v>
      </c>
      <c r="D1163" s="256">
        <v>100</v>
      </c>
      <c r="E1163" s="256">
        <v>0</v>
      </c>
      <c r="F1163" s="63">
        <f t="shared" si="56"/>
        <v>-1</v>
      </c>
      <c r="G1163" s="230" t="str">
        <f t="shared" si="54"/>
        <v>是</v>
      </c>
      <c r="H1163" s="122" t="str">
        <f t="shared" si="55"/>
        <v>项</v>
      </c>
    </row>
    <row r="1164" spans="1:8" ht="36" customHeight="1">
      <c r="A1164" s="366">
        <v>2200109</v>
      </c>
      <c r="B1164" s="368" t="s">
        <v>2130</v>
      </c>
      <c r="C1164" s="258" t="s">
        <v>2131</v>
      </c>
      <c r="D1164" s="256">
        <v>60</v>
      </c>
      <c r="E1164" s="256">
        <v>139</v>
      </c>
      <c r="F1164" s="63">
        <f t="shared" si="56"/>
        <v>1.3169999999999999</v>
      </c>
      <c r="G1164" s="230" t="str">
        <f t="shared" si="54"/>
        <v>是</v>
      </c>
      <c r="H1164" s="122" t="str">
        <f t="shared" si="55"/>
        <v>项</v>
      </c>
    </row>
    <row r="1165" spans="1:8" ht="36" hidden="1" customHeight="1">
      <c r="A1165" s="366">
        <v>2200112</v>
      </c>
      <c r="B1165" s="368" t="s">
        <v>2132</v>
      </c>
      <c r="C1165" s="258" t="s">
        <v>2133</v>
      </c>
      <c r="D1165" s="256">
        <v>0</v>
      </c>
      <c r="E1165" s="256">
        <v>0</v>
      </c>
      <c r="F1165" s="63" t="str">
        <f t="shared" si="56"/>
        <v/>
      </c>
      <c r="G1165" s="230" t="str">
        <f t="shared" si="54"/>
        <v>否</v>
      </c>
      <c r="H1165" s="122" t="str">
        <f t="shared" si="55"/>
        <v>项</v>
      </c>
    </row>
    <row r="1166" spans="1:8" ht="36" hidden="1" customHeight="1">
      <c r="A1166" s="366">
        <v>2200113</v>
      </c>
      <c r="B1166" s="368" t="s">
        <v>2134</v>
      </c>
      <c r="C1166" s="258" t="s">
        <v>2135</v>
      </c>
      <c r="D1166" s="256">
        <v>0</v>
      </c>
      <c r="E1166" s="256">
        <v>0</v>
      </c>
      <c r="F1166" s="63" t="str">
        <f t="shared" si="56"/>
        <v/>
      </c>
      <c r="G1166" s="230" t="str">
        <f t="shared" si="54"/>
        <v>否</v>
      </c>
      <c r="H1166" s="122" t="str">
        <f t="shared" si="55"/>
        <v>项</v>
      </c>
    </row>
    <row r="1167" spans="1:8" ht="36" hidden="1" customHeight="1">
      <c r="A1167" s="366">
        <v>2200114</v>
      </c>
      <c r="B1167" s="368" t="s">
        <v>2136</v>
      </c>
      <c r="C1167" s="258" t="s">
        <v>2137</v>
      </c>
      <c r="D1167" s="256">
        <v>0</v>
      </c>
      <c r="E1167" s="256">
        <v>0</v>
      </c>
      <c r="F1167" s="63" t="str">
        <f t="shared" si="56"/>
        <v/>
      </c>
      <c r="G1167" s="230" t="str">
        <f t="shared" si="54"/>
        <v>否</v>
      </c>
      <c r="H1167" s="122" t="str">
        <f t="shared" si="55"/>
        <v>项</v>
      </c>
    </row>
    <row r="1168" spans="1:8" ht="36" hidden="1" customHeight="1">
      <c r="A1168" s="366">
        <v>2200115</v>
      </c>
      <c r="B1168" s="368" t="s">
        <v>2138</v>
      </c>
      <c r="C1168" s="258" t="s">
        <v>2139</v>
      </c>
      <c r="D1168" s="256">
        <v>0</v>
      </c>
      <c r="E1168" s="256">
        <v>0</v>
      </c>
      <c r="F1168" s="63" t="str">
        <f t="shared" si="56"/>
        <v/>
      </c>
      <c r="G1168" s="230" t="str">
        <f t="shared" si="54"/>
        <v>否</v>
      </c>
      <c r="H1168" s="122" t="str">
        <f t="shared" si="55"/>
        <v>项</v>
      </c>
    </row>
    <row r="1169" spans="1:8" ht="36" hidden="1" customHeight="1">
      <c r="A1169" s="366">
        <v>2200116</v>
      </c>
      <c r="B1169" s="368" t="s">
        <v>2140</v>
      </c>
      <c r="C1169" s="258" t="s">
        <v>2141</v>
      </c>
      <c r="D1169" s="256">
        <v>0</v>
      </c>
      <c r="E1169" s="256">
        <v>0</v>
      </c>
      <c r="F1169" s="63" t="str">
        <f t="shared" si="56"/>
        <v/>
      </c>
      <c r="G1169" s="230" t="str">
        <f t="shared" si="54"/>
        <v>否</v>
      </c>
      <c r="H1169" s="122" t="str">
        <f t="shared" si="55"/>
        <v>项</v>
      </c>
    </row>
    <row r="1170" spans="1:8" ht="36" hidden="1" customHeight="1">
      <c r="A1170" s="366">
        <v>2200119</v>
      </c>
      <c r="B1170" s="368" t="s">
        <v>2142</v>
      </c>
      <c r="C1170" s="258" t="s">
        <v>2143</v>
      </c>
      <c r="D1170" s="256">
        <v>0</v>
      </c>
      <c r="E1170" s="256">
        <v>0</v>
      </c>
      <c r="F1170" s="63" t="str">
        <f t="shared" si="56"/>
        <v/>
      </c>
      <c r="G1170" s="230" t="str">
        <f t="shared" si="54"/>
        <v>否</v>
      </c>
      <c r="H1170" s="122" t="str">
        <f t="shared" si="55"/>
        <v>项</v>
      </c>
    </row>
    <row r="1171" spans="1:8" ht="36" hidden="1" customHeight="1">
      <c r="A1171" s="366">
        <v>2200120</v>
      </c>
      <c r="B1171" s="368" t="s">
        <v>2144</v>
      </c>
      <c r="C1171" s="258" t="s">
        <v>2145</v>
      </c>
      <c r="D1171" s="256">
        <v>0</v>
      </c>
      <c r="E1171" s="256">
        <v>0</v>
      </c>
      <c r="F1171" s="63" t="str">
        <f t="shared" si="56"/>
        <v/>
      </c>
      <c r="G1171" s="230" t="str">
        <f t="shared" si="54"/>
        <v>否</v>
      </c>
      <c r="H1171" s="122" t="str">
        <f t="shared" si="55"/>
        <v>项</v>
      </c>
    </row>
    <row r="1172" spans="1:8" ht="36" hidden="1" customHeight="1">
      <c r="A1172" s="366">
        <v>2200121</v>
      </c>
      <c r="B1172" s="368" t="s">
        <v>2146</v>
      </c>
      <c r="C1172" s="258" t="s">
        <v>2147</v>
      </c>
      <c r="D1172" s="256">
        <v>0</v>
      </c>
      <c r="E1172" s="256">
        <v>0</v>
      </c>
      <c r="F1172" s="63" t="str">
        <f t="shared" si="56"/>
        <v/>
      </c>
      <c r="G1172" s="230" t="str">
        <f t="shared" si="54"/>
        <v>否</v>
      </c>
      <c r="H1172" s="122" t="str">
        <f t="shared" si="55"/>
        <v>项</v>
      </c>
    </row>
    <row r="1173" spans="1:8" ht="36" hidden="1" customHeight="1">
      <c r="A1173" s="366">
        <v>2200122</v>
      </c>
      <c r="B1173" s="368" t="s">
        <v>2148</v>
      </c>
      <c r="C1173" s="258" t="s">
        <v>2149</v>
      </c>
      <c r="D1173" s="256">
        <v>0</v>
      </c>
      <c r="E1173" s="256">
        <v>0</v>
      </c>
      <c r="F1173" s="63" t="str">
        <f t="shared" si="56"/>
        <v/>
      </c>
      <c r="G1173" s="230" t="str">
        <f t="shared" si="54"/>
        <v>否</v>
      </c>
      <c r="H1173" s="122" t="str">
        <f t="shared" si="55"/>
        <v>项</v>
      </c>
    </row>
    <row r="1174" spans="1:8" ht="36" hidden="1" customHeight="1">
      <c r="A1174" s="366">
        <v>2200123</v>
      </c>
      <c r="B1174" s="368" t="s">
        <v>2150</v>
      </c>
      <c r="C1174" s="258" t="s">
        <v>2151</v>
      </c>
      <c r="D1174" s="256">
        <v>0</v>
      </c>
      <c r="E1174" s="256">
        <v>0</v>
      </c>
      <c r="F1174" s="63" t="str">
        <f t="shared" si="56"/>
        <v/>
      </c>
      <c r="G1174" s="230" t="str">
        <f t="shared" si="54"/>
        <v>否</v>
      </c>
      <c r="H1174" s="122" t="str">
        <f t="shared" si="55"/>
        <v>项</v>
      </c>
    </row>
    <row r="1175" spans="1:8" ht="36" hidden="1" customHeight="1">
      <c r="A1175" s="366">
        <v>2200124</v>
      </c>
      <c r="B1175" s="368" t="s">
        <v>2152</v>
      </c>
      <c r="C1175" s="258" t="s">
        <v>2153</v>
      </c>
      <c r="D1175" s="256">
        <v>0</v>
      </c>
      <c r="E1175" s="256">
        <v>0</v>
      </c>
      <c r="F1175" s="63" t="str">
        <f t="shared" si="56"/>
        <v/>
      </c>
      <c r="G1175" s="230" t="str">
        <f t="shared" si="54"/>
        <v>否</v>
      </c>
      <c r="H1175" s="122" t="str">
        <f t="shared" si="55"/>
        <v>项</v>
      </c>
    </row>
    <row r="1176" spans="1:8" ht="36" hidden="1" customHeight="1">
      <c r="A1176" s="366">
        <v>2200125</v>
      </c>
      <c r="B1176" s="368" t="s">
        <v>2154</v>
      </c>
      <c r="C1176" s="258" t="s">
        <v>2155</v>
      </c>
      <c r="D1176" s="256">
        <v>0</v>
      </c>
      <c r="E1176" s="256">
        <v>0</v>
      </c>
      <c r="F1176" s="63" t="str">
        <f t="shared" si="56"/>
        <v/>
      </c>
      <c r="G1176" s="230" t="str">
        <f t="shared" si="54"/>
        <v>否</v>
      </c>
      <c r="H1176" s="122" t="str">
        <f t="shared" si="55"/>
        <v>项</v>
      </c>
    </row>
    <row r="1177" spans="1:8" ht="36" hidden="1" customHeight="1">
      <c r="A1177" s="366">
        <v>2200126</v>
      </c>
      <c r="B1177" s="368" t="s">
        <v>2156</v>
      </c>
      <c r="C1177" s="258" t="s">
        <v>2157</v>
      </c>
      <c r="D1177" s="256">
        <v>0</v>
      </c>
      <c r="E1177" s="256">
        <v>0</v>
      </c>
      <c r="F1177" s="63" t="str">
        <f t="shared" si="56"/>
        <v/>
      </c>
      <c r="G1177" s="230" t="str">
        <f t="shared" si="54"/>
        <v>否</v>
      </c>
      <c r="H1177" s="122" t="str">
        <f t="shared" si="55"/>
        <v>项</v>
      </c>
    </row>
    <row r="1178" spans="1:8" ht="36" hidden="1" customHeight="1">
      <c r="A1178" s="366">
        <v>2200127</v>
      </c>
      <c r="B1178" s="368" t="s">
        <v>2158</v>
      </c>
      <c r="C1178" s="258" t="s">
        <v>2159</v>
      </c>
      <c r="D1178" s="256">
        <v>0</v>
      </c>
      <c r="E1178" s="256">
        <v>0</v>
      </c>
      <c r="F1178" s="63" t="str">
        <f t="shared" si="56"/>
        <v/>
      </c>
      <c r="G1178" s="230" t="str">
        <f t="shared" si="54"/>
        <v>否</v>
      </c>
      <c r="H1178" s="122" t="str">
        <f t="shared" si="55"/>
        <v>项</v>
      </c>
    </row>
    <row r="1179" spans="1:8" ht="36" hidden="1" customHeight="1">
      <c r="A1179" s="366">
        <v>2200128</v>
      </c>
      <c r="B1179" s="368" t="s">
        <v>2160</v>
      </c>
      <c r="C1179" s="258" t="s">
        <v>2161</v>
      </c>
      <c r="D1179" s="256">
        <v>0</v>
      </c>
      <c r="E1179" s="256">
        <v>0</v>
      </c>
      <c r="F1179" s="63" t="str">
        <f t="shared" si="56"/>
        <v/>
      </c>
      <c r="G1179" s="230" t="str">
        <f t="shared" si="54"/>
        <v>否</v>
      </c>
      <c r="H1179" s="122" t="str">
        <f t="shared" si="55"/>
        <v>项</v>
      </c>
    </row>
    <row r="1180" spans="1:8" ht="36" hidden="1" customHeight="1">
      <c r="A1180" s="366">
        <v>2200129</v>
      </c>
      <c r="B1180" s="368" t="s">
        <v>2162</v>
      </c>
      <c r="C1180" s="258" t="s">
        <v>2163</v>
      </c>
      <c r="D1180" s="256">
        <v>0</v>
      </c>
      <c r="E1180" s="256">
        <v>0</v>
      </c>
      <c r="F1180" s="63" t="str">
        <f t="shared" si="56"/>
        <v/>
      </c>
      <c r="G1180" s="230" t="str">
        <f t="shared" si="54"/>
        <v>否</v>
      </c>
      <c r="H1180" s="122" t="str">
        <f t="shared" si="55"/>
        <v>项</v>
      </c>
    </row>
    <row r="1181" spans="1:8" ht="36" customHeight="1">
      <c r="A1181" s="366">
        <v>2200150</v>
      </c>
      <c r="B1181" s="368" t="s">
        <v>2164</v>
      </c>
      <c r="C1181" s="258" t="s">
        <v>190</v>
      </c>
      <c r="D1181" s="256">
        <v>1031</v>
      </c>
      <c r="E1181" s="256">
        <v>1045</v>
      </c>
      <c r="F1181" s="63">
        <f t="shared" si="56"/>
        <v>1.4E-2</v>
      </c>
      <c r="G1181" s="230" t="str">
        <f t="shared" si="54"/>
        <v>是</v>
      </c>
      <c r="H1181" s="122" t="str">
        <f t="shared" si="55"/>
        <v>项</v>
      </c>
    </row>
    <row r="1182" spans="1:8" ht="36" customHeight="1">
      <c r="A1182" s="366">
        <v>2200199</v>
      </c>
      <c r="B1182" s="368" t="s">
        <v>2165</v>
      </c>
      <c r="C1182" s="258" t="s">
        <v>2166</v>
      </c>
      <c r="D1182" s="256">
        <v>50</v>
      </c>
      <c r="E1182" s="256">
        <v>0</v>
      </c>
      <c r="F1182" s="63">
        <f t="shared" si="56"/>
        <v>-1</v>
      </c>
      <c r="G1182" s="230" t="str">
        <f t="shared" si="54"/>
        <v>是</v>
      </c>
      <c r="H1182" s="122" t="str">
        <f t="shared" si="55"/>
        <v>项</v>
      </c>
    </row>
    <row r="1183" spans="1:8" ht="36" customHeight="1">
      <c r="A1183" s="366">
        <v>22005</v>
      </c>
      <c r="B1183" s="367" t="s">
        <v>2167</v>
      </c>
      <c r="C1183" s="254" t="s">
        <v>2168</v>
      </c>
      <c r="D1183" s="256">
        <v>170</v>
      </c>
      <c r="E1183" s="256">
        <v>85</v>
      </c>
      <c r="F1183" s="63">
        <f t="shared" si="56"/>
        <v>-0.5</v>
      </c>
      <c r="G1183" s="230" t="str">
        <f t="shared" si="54"/>
        <v>是</v>
      </c>
      <c r="H1183" s="122" t="str">
        <f t="shared" si="55"/>
        <v>款</v>
      </c>
    </row>
    <row r="1184" spans="1:8" ht="36" hidden="1" customHeight="1">
      <c r="A1184" s="366">
        <v>2200501</v>
      </c>
      <c r="B1184" s="368" t="s">
        <v>2169</v>
      </c>
      <c r="C1184" s="258" t="s">
        <v>172</v>
      </c>
      <c r="D1184" s="256">
        <v>0</v>
      </c>
      <c r="E1184" s="256">
        <v>0</v>
      </c>
      <c r="F1184" s="63" t="str">
        <f t="shared" si="56"/>
        <v/>
      </c>
      <c r="G1184" s="230" t="str">
        <f t="shared" si="54"/>
        <v>否</v>
      </c>
      <c r="H1184" s="122" t="str">
        <f t="shared" si="55"/>
        <v>项</v>
      </c>
    </row>
    <row r="1185" spans="1:8" ht="36" hidden="1" customHeight="1">
      <c r="A1185" s="366">
        <v>2200502</v>
      </c>
      <c r="B1185" s="368" t="s">
        <v>2170</v>
      </c>
      <c r="C1185" s="258" t="s">
        <v>174</v>
      </c>
      <c r="D1185" s="256">
        <v>0</v>
      </c>
      <c r="E1185" s="256">
        <v>0</v>
      </c>
      <c r="F1185" s="63" t="str">
        <f t="shared" si="56"/>
        <v/>
      </c>
      <c r="G1185" s="230" t="str">
        <f t="shared" si="54"/>
        <v>否</v>
      </c>
      <c r="H1185" s="122" t="str">
        <f t="shared" si="55"/>
        <v>项</v>
      </c>
    </row>
    <row r="1186" spans="1:8" ht="36" hidden="1" customHeight="1">
      <c r="A1186" s="366">
        <v>2200503</v>
      </c>
      <c r="B1186" s="368" t="s">
        <v>2171</v>
      </c>
      <c r="C1186" s="258" t="s">
        <v>176</v>
      </c>
      <c r="D1186" s="256">
        <v>0</v>
      </c>
      <c r="E1186" s="256">
        <v>0</v>
      </c>
      <c r="F1186" s="63" t="str">
        <f t="shared" si="56"/>
        <v/>
      </c>
      <c r="G1186" s="230" t="str">
        <f t="shared" si="54"/>
        <v>否</v>
      </c>
      <c r="H1186" s="122" t="str">
        <f t="shared" si="55"/>
        <v>项</v>
      </c>
    </row>
    <row r="1187" spans="1:8" ht="36" customHeight="1">
      <c r="A1187" s="366">
        <v>2200504</v>
      </c>
      <c r="B1187" s="368" t="s">
        <v>2172</v>
      </c>
      <c r="C1187" s="258" t="s">
        <v>2173</v>
      </c>
      <c r="D1187" s="256">
        <v>170</v>
      </c>
      <c r="E1187" s="256">
        <v>85</v>
      </c>
      <c r="F1187" s="63">
        <f t="shared" si="56"/>
        <v>-0.5</v>
      </c>
      <c r="G1187" s="230" t="str">
        <f t="shared" si="54"/>
        <v>是</v>
      </c>
      <c r="H1187" s="122" t="str">
        <f t="shared" si="55"/>
        <v>项</v>
      </c>
    </row>
    <row r="1188" spans="1:8" ht="36" hidden="1" customHeight="1">
      <c r="A1188" s="366">
        <v>2200506</v>
      </c>
      <c r="B1188" s="368" t="s">
        <v>2174</v>
      </c>
      <c r="C1188" s="258" t="s">
        <v>2175</v>
      </c>
      <c r="D1188" s="256">
        <v>0</v>
      </c>
      <c r="E1188" s="256">
        <v>0</v>
      </c>
      <c r="F1188" s="63" t="str">
        <f t="shared" si="56"/>
        <v/>
      </c>
      <c r="G1188" s="230" t="str">
        <f t="shared" si="54"/>
        <v>否</v>
      </c>
      <c r="H1188" s="122" t="str">
        <f t="shared" si="55"/>
        <v>项</v>
      </c>
    </row>
    <row r="1189" spans="1:8" ht="36" hidden="1" customHeight="1">
      <c r="A1189" s="366">
        <v>2200507</v>
      </c>
      <c r="B1189" s="368" t="s">
        <v>2176</v>
      </c>
      <c r="C1189" s="258" t="s">
        <v>2177</v>
      </c>
      <c r="D1189" s="256">
        <v>0</v>
      </c>
      <c r="E1189" s="256">
        <v>0</v>
      </c>
      <c r="F1189" s="63" t="str">
        <f t="shared" si="56"/>
        <v/>
      </c>
      <c r="G1189" s="230" t="str">
        <f t="shared" si="54"/>
        <v>否</v>
      </c>
      <c r="H1189" s="122" t="str">
        <f t="shared" si="55"/>
        <v>项</v>
      </c>
    </row>
    <row r="1190" spans="1:8" ht="36" hidden="1" customHeight="1">
      <c r="A1190" s="366">
        <v>2200508</v>
      </c>
      <c r="B1190" s="368" t="s">
        <v>2178</v>
      </c>
      <c r="C1190" s="258" t="s">
        <v>2179</v>
      </c>
      <c r="D1190" s="256">
        <v>0</v>
      </c>
      <c r="E1190" s="256">
        <v>0</v>
      </c>
      <c r="F1190" s="63" t="str">
        <f t="shared" si="56"/>
        <v/>
      </c>
      <c r="G1190" s="230" t="str">
        <f t="shared" si="54"/>
        <v>否</v>
      </c>
      <c r="H1190" s="122" t="str">
        <f t="shared" si="55"/>
        <v>项</v>
      </c>
    </row>
    <row r="1191" spans="1:8" ht="36" hidden="1" customHeight="1">
      <c r="A1191" s="366">
        <v>2200509</v>
      </c>
      <c r="B1191" s="368" t="s">
        <v>2180</v>
      </c>
      <c r="C1191" s="258" t="s">
        <v>2181</v>
      </c>
      <c r="D1191" s="256">
        <v>0</v>
      </c>
      <c r="E1191" s="256">
        <v>0</v>
      </c>
      <c r="F1191" s="63" t="str">
        <f t="shared" si="56"/>
        <v/>
      </c>
      <c r="G1191" s="230" t="str">
        <f t="shared" si="54"/>
        <v>否</v>
      </c>
      <c r="H1191" s="122" t="str">
        <f t="shared" si="55"/>
        <v>项</v>
      </c>
    </row>
    <row r="1192" spans="1:8" ht="36" hidden="1" customHeight="1">
      <c r="A1192" s="366">
        <v>2200510</v>
      </c>
      <c r="B1192" s="368" t="s">
        <v>2182</v>
      </c>
      <c r="C1192" s="258" t="s">
        <v>2183</v>
      </c>
      <c r="D1192" s="256">
        <v>0</v>
      </c>
      <c r="E1192" s="256">
        <v>0</v>
      </c>
      <c r="F1192" s="63" t="str">
        <f t="shared" si="56"/>
        <v/>
      </c>
      <c r="G1192" s="230" t="str">
        <f t="shared" si="54"/>
        <v>否</v>
      </c>
      <c r="H1192" s="122" t="str">
        <f t="shared" si="55"/>
        <v>项</v>
      </c>
    </row>
    <row r="1193" spans="1:8" ht="36" hidden="1" customHeight="1">
      <c r="A1193" s="366">
        <v>2200511</v>
      </c>
      <c r="B1193" s="368" t="s">
        <v>2184</v>
      </c>
      <c r="C1193" s="258" t="s">
        <v>2185</v>
      </c>
      <c r="D1193" s="256">
        <v>0</v>
      </c>
      <c r="E1193" s="256">
        <v>0</v>
      </c>
      <c r="F1193" s="63" t="str">
        <f t="shared" si="56"/>
        <v/>
      </c>
      <c r="G1193" s="230" t="str">
        <f t="shared" si="54"/>
        <v>否</v>
      </c>
      <c r="H1193" s="122" t="str">
        <f t="shared" si="55"/>
        <v>项</v>
      </c>
    </row>
    <row r="1194" spans="1:8" ht="36" hidden="1" customHeight="1">
      <c r="A1194" s="366">
        <v>2200512</v>
      </c>
      <c r="B1194" s="368" t="s">
        <v>2186</v>
      </c>
      <c r="C1194" s="258" t="s">
        <v>2187</v>
      </c>
      <c r="D1194" s="256">
        <v>0</v>
      </c>
      <c r="E1194" s="256">
        <v>0</v>
      </c>
      <c r="F1194" s="63" t="str">
        <f t="shared" si="56"/>
        <v/>
      </c>
      <c r="G1194" s="230" t="str">
        <f t="shared" si="54"/>
        <v>否</v>
      </c>
      <c r="H1194" s="122" t="str">
        <f t="shared" si="55"/>
        <v>项</v>
      </c>
    </row>
    <row r="1195" spans="1:8" ht="36" hidden="1" customHeight="1">
      <c r="A1195" s="366">
        <v>2200513</v>
      </c>
      <c r="B1195" s="368" t="s">
        <v>2188</v>
      </c>
      <c r="C1195" s="258" t="s">
        <v>2189</v>
      </c>
      <c r="D1195" s="256">
        <v>0</v>
      </c>
      <c r="E1195" s="256">
        <v>0</v>
      </c>
      <c r="F1195" s="63" t="str">
        <f t="shared" si="56"/>
        <v/>
      </c>
      <c r="G1195" s="230" t="str">
        <f t="shared" si="54"/>
        <v>否</v>
      </c>
      <c r="H1195" s="122" t="str">
        <f t="shared" si="55"/>
        <v>项</v>
      </c>
    </row>
    <row r="1196" spans="1:8" ht="36" hidden="1" customHeight="1">
      <c r="A1196" s="366">
        <v>2200514</v>
      </c>
      <c r="B1196" s="368" t="s">
        <v>2190</v>
      </c>
      <c r="C1196" s="258" t="s">
        <v>2191</v>
      </c>
      <c r="D1196" s="256">
        <v>0</v>
      </c>
      <c r="E1196" s="256">
        <v>0</v>
      </c>
      <c r="F1196" s="63" t="str">
        <f t="shared" si="56"/>
        <v/>
      </c>
      <c r="G1196" s="230" t="str">
        <f t="shared" si="54"/>
        <v>否</v>
      </c>
      <c r="H1196" s="122" t="str">
        <f t="shared" si="55"/>
        <v>项</v>
      </c>
    </row>
    <row r="1197" spans="1:8" ht="36" hidden="1" customHeight="1">
      <c r="A1197" s="366">
        <v>2200599</v>
      </c>
      <c r="B1197" s="368" t="s">
        <v>2192</v>
      </c>
      <c r="C1197" s="258" t="s">
        <v>2193</v>
      </c>
      <c r="D1197" s="256">
        <v>0</v>
      </c>
      <c r="E1197" s="256">
        <v>0</v>
      </c>
      <c r="F1197" s="63" t="str">
        <f t="shared" si="56"/>
        <v/>
      </c>
      <c r="G1197" s="230" t="str">
        <f t="shared" si="54"/>
        <v>否</v>
      </c>
      <c r="H1197" s="122" t="str">
        <f t="shared" si="55"/>
        <v>项</v>
      </c>
    </row>
    <row r="1198" spans="1:8" ht="36" hidden="1" customHeight="1">
      <c r="A1198" s="366">
        <v>22099</v>
      </c>
      <c r="B1198" s="367" t="s">
        <v>2194</v>
      </c>
      <c r="C1198" s="254" t="s">
        <v>2195</v>
      </c>
      <c r="D1198" s="256">
        <v>0</v>
      </c>
      <c r="E1198" s="256">
        <v>0</v>
      </c>
      <c r="F1198" s="63" t="str">
        <f t="shared" si="56"/>
        <v/>
      </c>
      <c r="G1198" s="230" t="str">
        <f t="shared" si="54"/>
        <v>否</v>
      </c>
      <c r="H1198" s="122" t="str">
        <f t="shared" si="55"/>
        <v>款</v>
      </c>
    </row>
    <row r="1199" spans="1:8" ht="36" hidden="1" customHeight="1">
      <c r="A1199" s="370">
        <v>2209999</v>
      </c>
      <c r="B1199" s="258">
        <v>2209999</v>
      </c>
      <c r="C1199" s="258" t="s">
        <v>2196</v>
      </c>
      <c r="D1199" s="256"/>
      <c r="E1199" s="256">
        <v>0</v>
      </c>
      <c r="F1199" s="63" t="str">
        <f t="shared" si="56"/>
        <v/>
      </c>
      <c r="G1199" s="230" t="str">
        <f t="shared" si="54"/>
        <v>否</v>
      </c>
      <c r="H1199" s="122" t="str">
        <f t="shared" si="55"/>
        <v>项</v>
      </c>
    </row>
    <row r="1200" spans="1:8" ht="36" hidden="1" customHeight="1">
      <c r="A1200" s="370" t="s">
        <v>2197</v>
      </c>
      <c r="B1200" s="254" t="s">
        <v>2197</v>
      </c>
      <c r="C1200" s="373" t="s">
        <v>552</v>
      </c>
      <c r="D1200" s="256"/>
      <c r="E1200" s="256"/>
      <c r="F1200" s="63" t="str">
        <f t="shared" si="56"/>
        <v/>
      </c>
      <c r="G1200" s="230" t="str">
        <f t="shared" si="54"/>
        <v>否</v>
      </c>
      <c r="H1200" s="122" t="str">
        <f t="shared" si="55"/>
        <v>项</v>
      </c>
    </row>
    <row r="1201" spans="1:8" ht="36" customHeight="1">
      <c r="A1201" s="366">
        <v>221</v>
      </c>
      <c r="B1201" s="367" t="s">
        <v>140</v>
      </c>
      <c r="C1201" s="254" t="s">
        <v>141</v>
      </c>
      <c r="D1201" s="256">
        <v>46890</v>
      </c>
      <c r="E1201" s="256">
        <v>8530</v>
      </c>
      <c r="F1201" s="63">
        <f t="shared" si="56"/>
        <v>-0.81799999999999995</v>
      </c>
      <c r="G1201" s="230" t="str">
        <f t="shared" si="54"/>
        <v>是</v>
      </c>
      <c r="H1201" s="122" t="str">
        <f t="shared" si="55"/>
        <v>类</v>
      </c>
    </row>
    <row r="1202" spans="1:8" ht="36" customHeight="1">
      <c r="A1202" s="366">
        <v>22101</v>
      </c>
      <c r="B1202" s="367" t="s">
        <v>2198</v>
      </c>
      <c r="C1202" s="254" t="s">
        <v>2199</v>
      </c>
      <c r="D1202" s="256">
        <v>46390</v>
      </c>
      <c r="E1202" s="256">
        <v>7980</v>
      </c>
      <c r="F1202" s="63">
        <f t="shared" si="56"/>
        <v>-0.82799999999999996</v>
      </c>
      <c r="G1202" s="230" t="str">
        <f t="shared" si="54"/>
        <v>是</v>
      </c>
      <c r="H1202" s="122" t="str">
        <f t="shared" si="55"/>
        <v>款</v>
      </c>
    </row>
    <row r="1203" spans="1:8" ht="36" customHeight="1">
      <c r="A1203" s="366">
        <v>2210101</v>
      </c>
      <c r="B1203" s="368" t="s">
        <v>2200</v>
      </c>
      <c r="C1203" s="258" t="s">
        <v>2201</v>
      </c>
      <c r="D1203" s="256">
        <v>100</v>
      </c>
      <c r="E1203" s="256">
        <v>0</v>
      </c>
      <c r="F1203" s="63">
        <f t="shared" si="56"/>
        <v>-1</v>
      </c>
      <c r="G1203" s="230" t="str">
        <f t="shared" si="54"/>
        <v>是</v>
      </c>
      <c r="H1203" s="122" t="str">
        <f t="shared" si="55"/>
        <v>项</v>
      </c>
    </row>
    <row r="1204" spans="1:8" ht="36" hidden="1" customHeight="1">
      <c r="A1204" s="366">
        <v>2210102</v>
      </c>
      <c r="B1204" s="368" t="s">
        <v>2202</v>
      </c>
      <c r="C1204" s="258" t="s">
        <v>2203</v>
      </c>
      <c r="D1204" s="256">
        <v>0</v>
      </c>
      <c r="E1204" s="256">
        <v>0</v>
      </c>
      <c r="F1204" s="63" t="str">
        <f t="shared" si="56"/>
        <v/>
      </c>
      <c r="G1204" s="230" t="str">
        <f t="shared" si="54"/>
        <v>否</v>
      </c>
      <c r="H1204" s="122" t="str">
        <f t="shared" si="55"/>
        <v>项</v>
      </c>
    </row>
    <row r="1205" spans="1:8" ht="36" customHeight="1">
      <c r="A1205" s="366">
        <v>2210103</v>
      </c>
      <c r="B1205" s="368" t="s">
        <v>2204</v>
      </c>
      <c r="C1205" s="258" t="s">
        <v>2205</v>
      </c>
      <c r="D1205" s="256">
        <v>26500</v>
      </c>
      <c r="E1205" s="256">
        <v>3980</v>
      </c>
      <c r="F1205" s="63">
        <f t="shared" si="56"/>
        <v>-0.85</v>
      </c>
      <c r="G1205" s="230" t="str">
        <f t="shared" si="54"/>
        <v>是</v>
      </c>
      <c r="H1205" s="122" t="str">
        <f t="shared" si="55"/>
        <v>项</v>
      </c>
    </row>
    <row r="1206" spans="1:8" ht="36" hidden="1" customHeight="1">
      <c r="A1206" s="366">
        <v>2210104</v>
      </c>
      <c r="B1206" s="368" t="s">
        <v>2206</v>
      </c>
      <c r="C1206" s="258" t="s">
        <v>2207</v>
      </c>
      <c r="D1206" s="256">
        <v>0</v>
      </c>
      <c r="E1206" s="256">
        <v>0</v>
      </c>
      <c r="F1206" s="63" t="str">
        <f t="shared" si="56"/>
        <v/>
      </c>
      <c r="G1206" s="230" t="str">
        <f t="shared" si="54"/>
        <v>否</v>
      </c>
      <c r="H1206" s="122" t="str">
        <f t="shared" si="55"/>
        <v>项</v>
      </c>
    </row>
    <row r="1207" spans="1:8" ht="36" customHeight="1">
      <c r="A1207" s="366">
        <v>2210105</v>
      </c>
      <c r="B1207" s="368" t="s">
        <v>2208</v>
      </c>
      <c r="C1207" s="258" t="s">
        <v>2209</v>
      </c>
      <c r="D1207" s="256">
        <v>1700</v>
      </c>
      <c r="E1207" s="256">
        <v>720</v>
      </c>
      <c r="F1207" s="63">
        <f t="shared" si="56"/>
        <v>-0.57599999999999996</v>
      </c>
      <c r="G1207" s="230" t="str">
        <f t="shared" si="54"/>
        <v>是</v>
      </c>
      <c r="H1207" s="122" t="str">
        <f t="shared" si="55"/>
        <v>项</v>
      </c>
    </row>
    <row r="1208" spans="1:8" ht="36" customHeight="1">
      <c r="A1208" s="366">
        <v>2210106</v>
      </c>
      <c r="B1208" s="368" t="s">
        <v>2210</v>
      </c>
      <c r="C1208" s="258" t="s">
        <v>2211</v>
      </c>
      <c r="D1208" s="256">
        <v>0</v>
      </c>
      <c r="E1208" s="256">
        <v>690</v>
      </c>
      <c r="F1208" s="63" t="str">
        <f t="shared" si="56"/>
        <v/>
      </c>
      <c r="G1208" s="230" t="str">
        <f t="shared" si="54"/>
        <v>是</v>
      </c>
      <c r="H1208" s="122" t="str">
        <f t="shared" si="55"/>
        <v>项</v>
      </c>
    </row>
    <row r="1209" spans="1:8" ht="36" customHeight="1">
      <c r="A1209" s="366">
        <v>2210107</v>
      </c>
      <c r="B1209" s="368" t="s">
        <v>2212</v>
      </c>
      <c r="C1209" s="258" t="s">
        <v>2213</v>
      </c>
      <c r="D1209" s="256">
        <v>80</v>
      </c>
      <c r="E1209" s="256">
        <v>90</v>
      </c>
      <c r="F1209" s="63">
        <f t="shared" si="56"/>
        <v>0.125</v>
      </c>
      <c r="G1209" s="230" t="str">
        <f t="shared" si="54"/>
        <v>是</v>
      </c>
      <c r="H1209" s="122" t="str">
        <f t="shared" si="55"/>
        <v>项</v>
      </c>
    </row>
    <row r="1210" spans="1:8" ht="36" customHeight="1">
      <c r="A1210" s="366">
        <v>2210108</v>
      </c>
      <c r="B1210" s="368" t="s">
        <v>2214</v>
      </c>
      <c r="C1210" s="258" t="s">
        <v>2215</v>
      </c>
      <c r="D1210" s="256">
        <v>18000</v>
      </c>
      <c r="E1210" s="256">
        <v>2500</v>
      </c>
      <c r="F1210" s="63">
        <f t="shared" si="56"/>
        <v>-0.86099999999999999</v>
      </c>
      <c r="G1210" s="230" t="str">
        <f t="shared" si="54"/>
        <v>是</v>
      </c>
      <c r="H1210" s="122" t="str">
        <f t="shared" si="55"/>
        <v>项</v>
      </c>
    </row>
    <row r="1211" spans="1:8" ht="36" hidden="1" customHeight="1">
      <c r="A1211" s="366">
        <v>2210109</v>
      </c>
      <c r="B1211" s="368" t="s">
        <v>2216</v>
      </c>
      <c r="C1211" s="258" t="s">
        <v>2217</v>
      </c>
      <c r="D1211" s="256">
        <v>0</v>
      </c>
      <c r="E1211" s="256">
        <v>0</v>
      </c>
      <c r="F1211" s="63" t="str">
        <f t="shared" si="56"/>
        <v/>
      </c>
      <c r="G1211" s="230" t="str">
        <f t="shared" si="54"/>
        <v>否</v>
      </c>
      <c r="H1211" s="122" t="str">
        <f t="shared" si="55"/>
        <v>项</v>
      </c>
    </row>
    <row r="1212" spans="1:8" ht="36" customHeight="1">
      <c r="A1212" s="366">
        <v>2210199</v>
      </c>
      <c r="B1212" s="368" t="s">
        <v>2218</v>
      </c>
      <c r="C1212" s="258" t="s">
        <v>2219</v>
      </c>
      <c r="D1212" s="256">
        <v>10</v>
      </c>
      <c r="E1212" s="256">
        <v>0</v>
      </c>
      <c r="F1212" s="63">
        <f t="shared" si="56"/>
        <v>-1</v>
      </c>
      <c r="G1212" s="230" t="str">
        <f t="shared" si="54"/>
        <v>是</v>
      </c>
      <c r="H1212" s="122" t="str">
        <f t="shared" si="55"/>
        <v>项</v>
      </c>
    </row>
    <row r="1213" spans="1:8" ht="36" customHeight="1">
      <c r="A1213" s="366">
        <v>22102</v>
      </c>
      <c r="B1213" s="367" t="s">
        <v>2220</v>
      </c>
      <c r="C1213" s="254" t="s">
        <v>2221</v>
      </c>
      <c r="D1213" s="256">
        <v>150</v>
      </c>
      <c r="E1213" s="256">
        <v>195</v>
      </c>
      <c r="F1213" s="63">
        <f t="shared" si="56"/>
        <v>0.3</v>
      </c>
      <c r="G1213" s="230" t="str">
        <f t="shared" si="54"/>
        <v>是</v>
      </c>
      <c r="H1213" s="122" t="str">
        <f t="shared" si="55"/>
        <v>款</v>
      </c>
    </row>
    <row r="1214" spans="1:8" ht="36" hidden="1" customHeight="1">
      <c r="A1214" s="366">
        <v>2210201</v>
      </c>
      <c r="B1214" s="368" t="s">
        <v>2222</v>
      </c>
      <c r="C1214" s="258" t="s">
        <v>2223</v>
      </c>
      <c r="D1214" s="256">
        <v>0</v>
      </c>
      <c r="E1214" s="256">
        <v>0</v>
      </c>
      <c r="F1214" s="63" t="str">
        <f t="shared" si="56"/>
        <v/>
      </c>
      <c r="G1214" s="230" t="str">
        <f t="shared" si="54"/>
        <v>否</v>
      </c>
      <c r="H1214" s="122" t="str">
        <f t="shared" si="55"/>
        <v>项</v>
      </c>
    </row>
    <row r="1215" spans="1:8" ht="36" hidden="1" customHeight="1">
      <c r="A1215" s="366">
        <v>2210202</v>
      </c>
      <c r="B1215" s="368" t="s">
        <v>2224</v>
      </c>
      <c r="C1215" s="258" t="s">
        <v>2225</v>
      </c>
      <c r="D1215" s="256">
        <v>0</v>
      </c>
      <c r="E1215" s="256">
        <v>0</v>
      </c>
      <c r="F1215" s="63" t="str">
        <f t="shared" si="56"/>
        <v/>
      </c>
      <c r="G1215" s="230" t="str">
        <f t="shared" si="54"/>
        <v>否</v>
      </c>
      <c r="H1215" s="122" t="str">
        <f t="shared" si="55"/>
        <v>项</v>
      </c>
    </row>
    <row r="1216" spans="1:8" ht="36" customHeight="1">
      <c r="A1216" s="366">
        <v>2210203</v>
      </c>
      <c r="B1216" s="368" t="s">
        <v>2226</v>
      </c>
      <c r="C1216" s="258" t="s">
        <v>2227</v>
      </c>
      <c r="D1216" s="256">
        <v>150</v>
      </c>
      <c r="E1216" s="256">
        <v>195</v>
      </c>
      <c r="F1216" s="63">
        <f t="shared" si="56"/>
        <v>0.3</v>
      </c>
      <c r="G1216" s="230" t="str">
        <f t="shared" si="54"/>
        <v>是</v>
      </c>
      <c r="H1216" s="122" t="str">
        <f t="shared" si="55"/>
        <v>项</v>
      </c>
    </row>
    <row r="1217" spans="1:8" ht="36" customHeight="1">
      <c r="A1217" s="366">
        <v>22103</v>
      </c>
      <c r="B1217" s="367" t="s">
        <v>2228</v>
      </c>
      <c r="C1217" s="254" t="s">
        <v>2229</v>
      </c>
      <c r="D1217" s="256">
        <v>350</v>
      </c>
      <c r="E1217" s="256">
        <v>355</v>
      </c>
      <c r="F1217" s="63">
        <f t="shared" si="56"/>
        <v>1.4E-2</v>
      </c>
      <c r="G1217" s="230" t="str">
        <f t="shared" si="54"/>
        <v>是</v>
      </c>
      <c r="H1217" s="122" t="str">
        <f t="shared" si="55"/>
        <v>款</v>
      </c>
    </row>
    <row r="1218" spans="1:8" ht="36" hidden="1" customHeight="1">
      <c r="A1218" s="366">
        <v>2210301</v>
      </c>
      <c r="B1218" s="368" t="s">
        <v>2230</v>
      </c>
      <c r="C1218" s="258" t="s">
        <v>2231</v>
      </c>
      <c r="D1218" s="256">
        <v>0</v>
      </c>
      <c r="E1218" s="256">
        <v>0</v>
      </c>
      <c r="F1218" s="63" t="str">
        <f t="shared" si="56"/>
        <v/>
      </c>
      <c r="G1218" s="230" t="str">
        <f t="shared" si="54"/>
        <v>否</v>
      </c>
      <c r="H1218" s="122" t="str">
        <f t="shared" si="55"/>
        <v>项</v>
      </c>
    </row>
    <row r="1219" spans="1:8" ht="36" hidden="1" customHeight="1">
      <c r="A1219" s="366">
        <v>2210302</v>
      </c>
      <c r="B1219" s="368" t="s">
        <v>2232</v>
      </c>
      <c r="C1219" s="258" t="s">
        <v>2233</v>
      </c>
      <c r="D1219" s="256">
        <v>0</v>
      </c>
      <c r="E1219" s="256">
        <v>0</v>
      </c>
      <c r="F1219" s="63" t="str">
        <f t="shared" si="56"/>
        <v/>
      </c>
      <c r="G1219" s="230" t="str">
        <f t="shared" si="54"/>
        <v>否</v>
      </c>
      <c r="H1219" s="122" t="str">
        <f t="shared" si="55"/>
        <v>项</v>
      </c>
    </row>
    <row r="1220" spans="1:8" ht="36" customHeight="1">
      <c r="A1220" s="366">
        <v>2210399</v>
      </c>
      <c r="B1220" s="368" t="s">
        <v>2234</v>
      </c>
      <c r="C1220" s="258" t="s">
        <v>2235</v>
      </c>
      <c r="D1220" s="256">
        <v>350</v>
      </c>
      <c r="E1220" s="256">
        <v>355</v>
      </c>
      <c r="F1220" s="63">
        <f t="shared" si="56"/>
        <v>1.4E-2</v>
      </c>
      <c r="G1220" s="230" t="str">
        <f t="shared" ref="G1220:G1283" si="57">IF(LEN(B1220)=3,"是",IF(C1220&lt;&gt;"",IF(SUM(D1220:E1220)&lt;&gt;0,"是","否"),"是"))</f>
        <v>是</v>
      </c>
      <c r="H1220" s="122" t="str">
        <f t="shared" ref="H1220:H1283" si="58">IF(LEN(B1220)=3,"类",IF(LEN(B1220)=5,"款","项"))</f>
        <v>项</v>
      </c>
    </row>
    <row r="1221" spans="1:8" ht="36" hidden="1" customHeight="1">
      <c r="A1221" s="370" t="s">
        <v>2236</v>
      </c>
      <c r="B1221" s="372" t="s">
        <v>2236</v>
      </c>
      <c r="C1221" s="377" t="s">
        <v>552</v>
      </c>
      <c r="D1221" s="256"/>
      <c r="E1221" s="256"/>
      <c r="F1221" s="63" t="str">
        <f t="shared" ref="F1221:F1284" si="59">IF(D1221&gt;0,E1221/D1221-1,IF(D1221&lt;0,-(E1221/D1221-1),""))</f>
        <v/>
      </c>
      <c r="G1221" s="230" t="str">
        <f t="shared" si="57"/>
        <v>否</v>
      </c>
      <c r="H1221" s="122" t="str">
        <f t="shared" si="58"/>
        <v>项</v>
      </c>
    </row>
    <row r="1222" spans="1:8" ht="36" customHeight="1">
      <c r="A1222" s="366">
        <v>222</v>
      </c>
      <c r="B1222" s="367" t="s">
        <v>142</v>
      </c>
      <c r="C1222" s="254" t="s">
        <v>143</v>
      </c>
      <c r="D1222" s="256">
        <v>870</v>
      </c>
      <c r="E1222" s="256">
        <v>540</v>
      </c>
      <c r="F1222" s="63">
        <f t="shared" si="59"/>
        <v>-0.379</v>
      </c>
      <c r="G1222" s="230" t="str">
        <f t="shared" si="57"/>
        <v>是</v>
      </c>
      <c r="H1222" s="122" t="str">
        <f t="shared" si="58"/>
        <v>类</v>
      </c>
    </row>
    <row r="1223" spans="1:8" ht="36" customHeight="1">
      <c r="A1223" s="366">
        <v>22201</v>
      </c>
      <c r="B1223" s="367" t="s">
        <v>2237</v>
      </c>
      <c r="C1223" s="254" t="s">
        <v>2238</v>
      </c>
      <c r="D1223" s="256">
        <v>270</v>
      </c>
      <c r="E1223" s="256">
        <v>290</v>
      </c>
      <c r="F1223" s="63">
        <f t="shared" si="59"/>
        <v>7.3999999999999996E-2</v>
      </c>
      <c r="G1223" s="230" t="str">
        <f t="shared" si="57"/>
        <v>是</v>
      </c>
      <c r="H1223" s="122" t="str">
        <f t="shared" si="58"/>
        <v>款</v>
      </c>
    </row>
    <row r="1224" spans="1:8" ht="36" hidden="1" customHeight="1">
      <c r="A1224" s="366">
        <v>2220101</v>
      </c>
      <c r="B1224" s="368" t="s">
        <v>2239</v>
      </c>
      <c r="C1224" s="258" t="s">
        <v>172</v>
      </c>
      <c r="D1224" s="256">
        <v>0</v>
      </c>
      <c r="E1224" s="256">
        <v>0</v>
      </c>
      <c r="F1224" s="63" t="str">
        <f t="shared" si="59"/>
        <v/>
      </c>
      <c r="G1224" s="230" t="str">
        <f t="shared" si="57"/>
        <v>否</v>
      </c>
      <c r="H1224" s="122" t="str">
        <f t="shared" si="58"/>
        <v>项</v>
      </c>
    </row>
    <row r="1225" spans="1:8" ht="36" hidden="1" customHeight="1">
      <c r="A1225" s="366">
        <v>2220102</v>
      </c>
      <c r="B1225" s="368" t="s">
        <v>2240</v>
      </c>
      <c r="C1225" s="258" t="s">
        <v>174</v>
      </c>
      <c r="D1225" s="256">
        <v>0</v>
      </c>
      <c r="E1225" s="256">
        <v>0</v>
      </c>
      <c r="F1225" s="63" t="str">
        <f t="shared" si="59"/>
        <v/>
      </c>
      <c r="G1225" s="230" t="str">
        <f t="shared" si="57"/>
        <v>否</v>
      </c>
      <c r="H1225" s="122" t="str">
        <f t="shared" si="58"/>
        <v>项</v>
      </c>
    </row>
    <row r="1226" spans="1:8" ht="36" hidden="1" customHeight="1">
      <c r="A1226" s="366">
        <v>2220103</v>
      </c>
      <c r="B1226" s="368" t="s">
        <v>2241</v>
      </c>
      <c r="C1226" s="258" t="s">
        <v>176</v>
      </c>
      <c r="D1226" s="256">
        <v>0</v>
      </c>
      <c r="E1226" s="256">
        <v>0</v>
      </c>
      <c r="F1226" s="63" t="str">
        <f t="shared" si="59"/>
        <v/>
      </c>
      <c r="G1226" s="230" t="str">
        <f t="shared" si="57"/>
        <v>否</v>
      </c>
      <c r="H1226" s="122" t="str">
        <f t="shared" si="58"/>
        <v>项</v>
      </c>
    </row>
    <row r="1227" spans="1:8" ht="36" hidden="1" customHeight="1">
      <c r="A1227" s="366">
        <v>2220104</v>
      </c>
      <c r="B1227" s="368" t="s">
        <v>2242</v>
      </c>
      <c r="C1227" s="258" t="s">
        <v>2243</v>
      </c>
      <c r="D1227" s="256">
        <v>0</v>
      </c>
      <c r="E1227" s="256">
        <v>0</v>
      </c>
      <c r="F1227" s="63" t="str">
        <f t="shared" si="59"/>
        <v/>
      </c>
      <c r="G1227" s="230" t="str">
        <f t="shared" si="57"/>
        <v>否</v>
      </c>
      <c r="H1227" s="122" t="str">
        <f t="shared" si="58"/>
        <v>项</v>
      </c>
    </row>
    <row r="1228" spans="1:8" ht="36" hidden="1" customHeight="1">
      <c r="A1228" s="366">
        <v>2220105</v>
      </c>
      <c r="B1228" s="368" t="s">
        <v>2244</v>
      </c>
      <c r="C1228" s="258" t="s">
        <v>2245</v>
      </c>
      <c r="D1228" s="256">
        <v>0</v>
      </c>
      <c r="E1228" s="256">
        <v>0</v>
      </c>
      <c r="F1228" s="63" t="str">
        <f t="shared" si="59"/>
        <v/>
      </c>
      <c r="G1228" s="230" t="str">
        <f t="shared" si="57"/>
        <v>否</v>
      </c>
      <c r="H1228" s="122" t="str">
        <f t="shared" si="58"/>
        <v>项</v>
      </c>
    </row>
    <row r="1229" spans="1:8" ht="36" customHeight="1">
      <c r="A1229" s="366">
        <v>2220106</v>
      </c>
      <c r="B1229" s="368" t="s">
        <v>2246</v>
      </c>
      <c r="C1229" s="258" t="s">
        <v>2247</v>
      </c>
      <c r="D1229" s="256">
        <v>11</v>
      </c>
      <c r="E1229" s="256">
        <v>20</v>
      </c>
      <c r="F1229" s="63">
        <f t="shared" si="59"/>
        <v>0.81799999999999995</v>
      </c>
      <c r="G1229" s="230" t="str">
        <f t="shared" si="57"/>
        <v>是</v>
      </c>
      <c r="H1229" s="122" t="str">
        <f t="shared" si="58"/>
        <v>项</v>
      </c>
    </row>
    <row r="1230" spans="1:8" ht="36" hidden="1" customHeight="1">
      <c r="A1230" s="366">
        <v>2220107</v>
      </c>
      <c r="B1230" s="368" t="s">
        <v>2248</v>
      </c>
      <c r="C1230" s="258" t="s">
        <v>2249</v>
      </c>
      <c r="D1230" s="256">
        <v>0</v>
      </c>
      <c r="E1230" s="256">
        <v>0</v>
      </c>
      <c r="F1230" s="63" t="str">
        <f t="shared" si="59"/>
        <v/>
      </c>
      <c r="G1230" s="230" t="str">
        <f t="shared" si="57"/>
        <v>否</v>
      </c>
      <c r="H1230" s="122" t="str">
        <f t="shared" si="58"/>
        <v>项</v>
      </c>
    </row>
    <row r="1231" spans="1:8" ht="36" customHeight="1">
      <c r="A1231" s="366">
        <v>2220112</v>
      </c>
      <c r="B1231" s="368" t="s">
        <v>2250</v>
      </c>
      <c r="C1231" s="258" t="s">
        <v>2251</v>
      </c>
      <c r="D1231" s="256">
        <v>10</v>
      </c>
      <c r="E1231" s="256">
        <v>20</v>
      </c>
      <c r="F1231" s="63">
        <f t="shared" si="59"/>
        <v>1</v>
      </c>
      <c r="G1231" s="230" t="str">
        <f t="shared" si="57"/>
        <v>是</v>
      </c>
      <c r="H1231" s="122" t="str">
        <f t="shared" si="58"/>
        <v>项</v>
      </c>
    </row>
    <row r="1232" spans="1:8" ht="36" hidden="1" customHeight="1">
      <c r="A1232" s="366">
        <v>2220113</v>
      </c>
      <c r="B1232" s="368" t="s">
        <v>2252</v>
      </c>
      <c r="C1232" s="258" t="s">
        <v>2253</v>
      </c>
      <c r="D1232" s="256">
        <v>0</v>
      </c>
      <c r="E1232" s="256">
        <v>0</v>
      </c>
      <c r="F1232" s="63" t="str">
        <f t="shared" si="59"/>
        <v/>
      </c>
      <c r="G1232" s="230" t="str">
        <f t="shared" si="57"/>
        <v>否</v>
      </c>
      <c r="H1232" s="122" t="str">
        <f t="shared" si="58"/>
        <v>项</v>
      </c>
    </row>
    <row r="1233" spans="1:8" ht="36" hidden="1" customHeight="1">
      <c r="A1233" s="366">
        <v>2220114</v>
      </c>
      <c r="B1233" s="368" t="s">
        <v>2254</v>
      </c>
      <c r="C1233" s="258" t="s">
        <v>2255</v>
      </c>
      <c r="D1233" s="256">
        <v>0</v>
      </c>
      <c r="E1233" s="256">
        <v>0</v>
      </c>
      <c r="F1233" s="63" t="str">
        <f t="shared" si="59"/>
        <v/>
      </c>
      <c r="G1233" s="230" t="str">
        <f t="shared" si="57"/>
        <v>否</v>
      </c>
      <c r="H1233" s="122" t="str">
        <f t="shared" si="58"/>
        <v>项</v>
      </c>
    </row>
    <row r="1234" spans="1:8" ht="36" customHeight="1">
      <c r="A1234" s="366">
        <v>2220115</v>
      </c>
      <c r="B1234" s="368" t="s">
        <v>2256</v>
      </c>
      <c r="C1234" s="258" t="s">
        <v>2257</v>
      </c>
      <c r="D1234" s="256">
        <v>150</v>
      </c>
      <c r="E1234" s="256">
        <v>250</v>
      </c>
      <c r="F1234" s="63">
        <f t="shared" si="59"/>
        <v>0.66700000000000004</v>
      </c>
      <c r="G1234" s="230" t="str">
        <f t="shared" si="57"/>
        <v>是</v>
      </c>
      <c r="H1234" s="122" t="str">
        <f t="shared" si="58"/>
        <v>项</v>
      </c>
    </row>
    <row r="1235" spans="1:8" ht="36" hidden="1" customHeight="1">
      <c r="A1235" s="366">
        <v>2220118</v>
      </c>
      <c r="B1235" s="368" t="s">
        <v>2258</v>
      </c>
      <c r="C1235" s="258" t="s">
        <v>2259</v>
      </c>
      <c r="D1235" s="256">
        <v>0</v>
      </c>
      <c r="E1235" s="256">
        <v>0</v>
      </c>
      <c r="F1235" s="63" t="str">
        <f t="shared" si="59"/>
        <v/>
      </c>
      <c r="G1235" s="230" t="str">
        <f t="shared" si="57"/>
        <v>否</v>
      </c>
      <c r="H1235" s="122" t="str">
        <f t="shared" si="58"/>
        <v>项</v>
      </c>
    </row>
    <row r="1236" spans="1:8" ht="36" hidden="1" customHeight="1">
      <c r="A1236" s="370">
        <v>2220119</v>
      </c>
      <c r="B1236" s="371">
        <v>2220119</v>
      </c>
      <c r="C1236" s="382" t="s">
        <v>2260</v>
      </c>
      <c r="D1236" s="256"/>
      <c r="E1236" s="256">
        <v>0</v>
      </c>
      <c r="F1236" s="63" t="str">
        <f t="shared" si="59"/>
        <v/>
      </c>
      <c r="G1236" s="230" t="str">
        <f t="shared" si="57"/>
        <v>否</v>
      </c>
      <c r="H1236" s="122" t="str">
        <f t="shared" si="58"/>
        <v>项</v>
      </c>
    </row>
    <row r="1237" spans="1:8" ht="36" hidden="1" customHeight="1">
      <c r="A1237" s="370">
        <v>2220120</v>
      </c>
      <c r="B1237" s="371">
        <v>2220120</v>
      </c>
      <c r="C1237" s="382" t="s">
        <v>2261</v>
      </c>
      <c r="D1237" s="256"/>
      <c r="E1237" s="256">
        <v>0</v>
      </c>
      <c r="F1237" s="63" t="str">
        <f t="shared" si="59"/>
        <v/>
      </c>
      <c r="G1237" s="230" t="str">
        <f t="shared" si="57"/>
        <v>否</v>
      </c>
      <c r="H1237" s="122" t="str">
        <f t="shared" si="58"/>
        <v>项</v>
      </c>
    </row>
    <row r="1238" spans="1:8" ht="36" hidden="1" customHeight="1">
      <c r="A1238" s="370">
        <v>2220121</v>
      </c>
      <c r="B1238" s="371">
        <v>2220121</v>
      </c>
      <c r="C1238" s="382" t="s">
        <v>2262</v>
      </c>
      <c r="D1238" s="256"/>
      <c r="E1238" s="256">
        <v>0</v>
      </c>
      <c r="F1238" s="63" t="str">
        <f t="shared" si="59"/>
        <v/>
      </c>
      <c r="G1238" s="230" t="str">
        <f t="shared" si="57"/>
        <v>否</v>
      </c>
      <c r="H1238" s="122" t="str">
        <f t="shared" si="58"/>
        <v>项</v>
      </c>
    </row>
    <row r="1239" spans="1:8" ht="36" hidden="1" customHeight="1">
      <c r="A1239" s="366">
        <v>2220150</v>
      </c>
      <c r="B1239" s="368" t="s">
        <v>2263</v>
      </c>
      <c r="C1239" s="258" t="s">
        <v>190</v>
      </c>
      <c r="D1239" s="256">
        <v>0</v>
      </c>
      <c r="E1239" s="256">
        <v>0</v>
      </c>
      <c r="F1239" s="63" t="str">
        <f t="shared" si="59"/>
        <v/>
      </c>
      <c r="G1239" s="230" t="str">
        <f t="shared" si="57"/>
        <v>否</v>
      </c>
      <c r="H1239" s="122" t="str">
        <f t="shared" si="58"/>
        <v>项</v>
      </c>
    </row>
    <row r="1240" spans="1:8" ht="36" customHeight="1">
      <c r="A1240" s="366">
        <v>2220199</v>
      </c>
      <c r="B1240" s="368" t="s">
        <v>2264</v>
      </c>
      <c r="C1240" s="258" t="s">
        <v>2265</v>
      </c>
      <c r="D1240" s="256">
        <v>99</v>
      </c>
      <c r="E1240" s="256">
        <v>0</v>
      </c>
      <c r="F1240" s="63">
        <f t="shared" si="59"/>
        <v>-1</v>
      </c>
      <c r="G1240" s="230" t="str">
        <f t="shared" si="57"/>
        <v>是</v>
      </c>
      <c r="H1240" s="122" t="str">
        <f t="shared" si="58"/>
        <v>项</v>
      </c>
    </row>
    <row r="1241" spans="1:8" ht="36" hidden="1" customHeight="1">
      <c r="A1241" s="366">
        <v>22202</v>
      </c>
      <c r="B1241" s="367" t="s">
        <v>2266</v>
      </c>
      <c r="C1241" s="254" t="s">
        <v>2267</v>
      </c>
      <c r="D1241" s="256">
        <v>0</v>
      </c>
      <c r="E1241" s="256"/>
      <c r="F1241" s="63" t="str">
        <f t="shared" si="59"/>
        <v/>
      </c>
      <c r="G1241" s="230" t="str">
        <f t="shared" si="57"/>
        <v>否</v>
      </c>
      <c r="H1241" s="122" t="str">
        <f t="shared" si="58"/>
        <v>款</v>
      </c>
    </row>
    <row r="1242" spans="1:8" ht="36" hidden="1" customHeight="1">
      <c r="A1242" s="366">
        <v>2220201</v>
      </c>
      <c r="B1242" s="368" t="s">
        <v>2268</v>
      </c>
      <c r="C1242" s="258" t="s">
        <v>172</v>
      </c>
      <c r="D1242" s="256">
        <v>0</v>
      </c>
      <c r="E1242" s="256"/>
      <c r="F1242" s="63" t="str">
        <f t="shared" si="59"/>
        <v/>
      </c>
      <c r="G1242" s="230" t="str">
        <f t="shared" si="57"/>
        <v>否</v>
      </c>
      <c r="H1242" s="122" t="str">
        <f t="shared" si="58"/>
        <v>项</v>
      </c>
    </row>
    <row r="1243" spans="1:8" ht="36" hidden="1" customHeight="1">
      <c r="A1243" s="366">
        <v>2220202</v>
      </c>
      <c r="B1243" s="368" t="s">
        <v>2269</v>
      </c>
      <c r="C1243" s="258" t="s">
        <v>174</v>
      </c>
      <c r="D1243" s="256">
        <v>0</v>
      </c>
      <c r="E1243" s="256"/>
      <c r="F1243" s="63" t="str">
        <f t="shared" si="59"/>
        <v/>
      </c>
      <c r="G1243" s="230" t="str">
        <f t="shared" si="57"/>
        <v>否</v>
      </c>
      <c r="H1243" s="122" t="str">
        <f t="shared" si="58"/>
        <v>项</v>
      </c>
    </row>
    <row r="1244" spans="1:8" ht="36" hidden="1" customHeight="1">
      <c r="A1244" s="366">
        <v>2220203</v>
      </c>
      <c r="B1244" s="368" t="s">
        <v>2270</v>
      </c>
      <c r="C1244" s="258" t="s">
        <v>176</v>
      </c>
      <c r="D1244" s="256">
        <v>0</v>
      </c>
      <c r="E1244" s="256"/>
      <c r="F1244" s="63" t="str">
        <f t="shared" si="59"/>
        <v/>
      </c>
      <c r="G1244" s="230" t="str">
        <f t="shared" si="57"/>
        <v>否</v>
      </c>
      <c r="H1244" s="122" t="str">
        <f t="shared" si="58"/>
        <v>项</v>
      </c>
    </row>
    <row r="1245" spans="1:8" ht="36" hidden="1" customHeight="1">
      <c r="A1245" s="366">
        <v>2220204</v>
      </c>
      <c r="B1245" s="368" t="s">
        <v>2271</v>
      </c>
      <c r="C1245" s="258" t="s">
        <v>2272</v>
      </c>
      <c r="D1245" s="256">
        <v>0</v>
      </c>
      <c r="E1245" s="256"/>
      <c r="F1245" s="63" t="str">
        <f t="shared" si="59"/>
        <v/>
      </c>
      <c r="G1245" s="230" t="str">
        <f t="shared" si="57"/>
        <v>否</v>
      </c>
      <c r="H1245" s="122" t="str">
        <f t="shared" si="58"/>
        <v>项</v>
      </c>
    </row>
    <row r="1246" spans="1:8" ht="36" hidden="1" customHeight="1">
      <c r="A1246" s="366">
        <v>2220205</v>
      </c>
      <c r="B1246" s="368" t="s">
        <v>2273</v>
      </c>
      <c r="C1246" s="258" t="s">
        <v>2274</v>
      </c>
      <c r="D1246" s="256">
        <v>0</v>
      </c>
      <c r="E1246" s="256"/>
      <c r="F1246" s="63" t="str">
        <f t="shared" si="59"/>
        <v/>
      </c>
      <c r="G1246" s="230" t="str">
        <f t="shared" si="57"/>
        <v>否</v>
      </c>
      <c r="H1246" s="122" t="str">
        <f t="shared" si="58"/>
        <v>项</v>
      </c>
    </row>
    <row r="1247" spans="1:8" ht="36" hidden="1" customHeight="1">
      <c r="A1247" s="366">
        <v>2220206</v>
      </c>
      <c r="B1247" s="368" t="s">
        <v>2275</v>
      </c>
      <c r="C1247" s="258" t="s">
        <v>2276</v>
      </c>
      <c r="D1247" s="256">
        <v>0</v>
      </c>
      <c r="E1247" s="256"/>
      <c r="F1247" s="63" t="str">
        <f t="shared" si="59"/>
        <v/>
      </c>
      <c r="G1247" s="230" t="str">
        <f t="shared" si="57"/>
        <v>否</v>
      </c>
      <c r="H1247" s="122" t="str">
        <f t="shared" si="58"/>
        <v>项</v>
      </c>
    </row>
    <row r="1248" spans="1:8" ht="36" hidden="1" customHeight="1">
      <c r="A1248" s="366">
        <v>2220207</v>
      </c>
      <c r="B1248" s="368" t="s">
        <v>2277</v>
      </c>
      <c r="C1248" s="258" t="s">
        <v>2278</v>
      </c>
      <c r="D1248" s="256">
        <v>0</v>
      </c>
      <c r="E1248" s="256"/>
      <c r="F1248" s="63" t="str">
        <f t="shared" si="59"/>
        <v/>
      </c>
      <c r="G1248" s="230" t="str">
        <f t="shared" si="57"/>
        <v>否</v>
      </c>
      <c r="H1248" s="122" t="str">
        <f t="shared" si="58"/>
        <v>项</v>
      </c>
    </row>
    <row r="1249" spans="1:8" ht="36" hidden="1" customHeight="1">
      <c r="A1249" s="366">
        <v>2220209</v>
      </c>
      <c r="B1249" s="368" t="s">
        <v>2279</v>
      </c>
      <c r="C1249" s="258" t="s">
        <v>2280</v>
      </c>
      <c r="D1249" s="256">
        <v>0</v>
      </c>
      <c r="E1249" s="256"/>
      <c r="F1249" s="63" t="str">
        <f t="shared" si="59"/>
        <v/>
      </c>
      <c r="G1249" s="230" t="str">
        <f t="shared" si="57"/>
        <v>否</v>
      </c>
      <c r="H1249" s="122" t="str">
        <f t="shared" si="58"/>
        <v>项</v>
      </c>
    </row>
    <row r="1250" spans="1:8" ht="36" hidden="1" customHeight="1">
      <c r="A1250" s="366">
        <v>2220210</v>
      </c>
      <c r="B1250" s="368" t="s">
        <v>2281</v>
      </c>
      <c r="C1250" s="258" t="s">
        <v>2282</v>
      </c>
      <c r="D1250" s="256">
        <v>0</v>
      </c>
      <c r="E1250" s="256"/>
      <c r="F1250" s="63" t="str">
        <f t="shared" si="59"/>
        <v/>
      </c>
      <c r="G1250" s="230" t="str">
        <f t="shared" si="57"/>
        <v>否</v>
      </c>
      <c r="H1250" s="122" t="str">
        <f t="shared" si="58"/>
        <v>项</v>
      </c>
    </row>
    <row r="1251" spans="1:8" ht="36" hidden="1" customHeight="1">
      <c r="A1251" s="366">
        <v>2220211</v>
      </c>
      <c r="B1251" s="368" t="s">
        <v>2283</v>
      </c>
      <c r="C1251" s="258" t="s">
        <v>2284</v>
      </c>
      <c r="D1251" s="256">
        <v>0</v>
      </c>
      <c r="E1251" s="256"/>
      <c r="F1251" s="63" t="str">
        <f t="shared" si="59"/>
        <v/>
      </c>
      <c r="G1251" s="230" t="str">
        <f t="shared" si="57"/>
        <v>否</v>
      </c>
      <c r="H1251" s="122" t="str">
        <f t="shared" si="58"/>
        <v>项</v>
      </c>
    </row>
    <row r="1252" spans="1:8" ht="36" hidden="1" customHeight="1">
      <c r="A1252" s="366">
        <v>2220212</v>
      </c>
      <c r="B1252" s="368" t="s">
        <v>2285</v>
      </c>
      <c r="C1252" s="258" t="s">
        <v>2286</v>
      </c>
      <c r="D1252" s="256">
        <v>0</v>
      </c>
      <c r="E1252" s="256"/>
      <c r="F1252" s="63" t="str">
        <f t="shared" si="59"/>
        <v/>
      </c>
      <c r="G1252" s="230" t="str">
        <f t="shared" si="57"/>
        <v>否</v>
      </c>
      <c r="H1252" s="122" t="str">
        <f t="shared" si="58"/>
        <v>项</v>
      </c>
    </row>
    <row r="1253" spans="1:8" ht="36" hidden="1" customHeight="1">
      <c r="A1253" s="366">
        <v>2220250</v>
      </c>
      <c r="B1253" s="368" t="s">
        <v>2287</v>
      </c>
      <c r="C1253" s="258" t="s">
        <v>190</v>
      </c>
      <c r="D1253" s="256">
        <v>0</v>
      </c>
      <c r="E1253" s="256"/>
      <c r="F1253" s="63" t="str">
        <f t="shared" si="59"/>
        <v/>
      </c>
      <c r="G1253" s="230" t="str">
        <f t="shared" si="57"/>
        <v>否</v>
      </c>
      <c r="H1253" s="122" t="str">
        <f t="shared" si="58"/>
        <v>项</v>
      </c>
    </row>
    <row r="1254" spans="1:8" ht="36" hidden="1" customHeight="1">
      <c r="A1254" s="366">
        <v>2220299</v>
      </c>
      <c r="B1254" s="368" t="s">
        <v>2288</v>
      </c>
      <c r="C1254" s="258" t="s">
        <v>2289</v>
      </c>
      <c r="D1254" s="256">
        <v>0</v>
      </c>
      <c r="E1254" s="256"/>
      <c r="F1254" s="63" t="str">
        <f t="shared" si="59"/>
        <v/>
      </c>
      <c r="G1254" s="230" t="str">
        <f t="shared" si="57"/>
        <v>否</v>
      </c>
      <c r="H1254" s="122" t="str">
        <f t="shared" si="58"/>
        <v>项</v>
      </c>
    </row>
    <row r="1255" spans="1:8" ht="36" hidden="1" customHeight="1">
      <c r="A1255" s="366">
        <v>22203</v>
      </c>
      <c r="B1255" s="367" t="s">
        <v>2290</v>
      </c>
      <c r="C1255" s="254" t="s">
        <v>2291</v>
      </c>
      <c r="D1255" s="256">
        <v>0</v>
      </c>
      <c r="E1255" s="256">
        <v>0</v>
      </c>
      <c r="F1255" s="63" t="str">
        <f t="shared" si="59"/>
        <v/>
      </c>
      <c r="G1255" s="230" t="str">
        <f t="shared" si="57"/>
        <v>否</v>
      </c>
      <c r="H1255" s="122" t="str">
        <f t="shared" si="58"/>
        <v>款</v>
      </c>
    </row>
    <row r="1256" spans="1:8" ht="36" hidden="1" customHeight="1">
      <c r="A1256" s="366">
        <v>2220301</v>
      </c>
      <c r="B1256" s="368" t="s">
        <v>2292</v>
      </c>
      <c r="C1256" s="258" t="s">
        <v>2293</v>
      </c>
      <c r="D1256" s="256">
        <v>0</v>
      </c>
      <c r="E1256" s="256">
        <v>0</v>
      </c>
      <c r="F1256" s="63" t="str">
        <f t="shared" si="59"/>
        <v/>
      </c>
      <c r="G1256" s="230" t="str">
        <f t="shared" si="57"/>
        <v>否</v>
      </c>
      <c r="H1256" s="122" t="str">
        <f t="shared" si="58"/>
        <v>项</v>
      </c>
    </row>
    <row r="1257" spans="1:8" ht="36" hidden="1" customHeight="1">
      <c r="A1257" s="366">
        <v>2220303</v>
      </c>
      <c r="B1257" s="368" t="s">
        <v>2294</v>
      </c>
      <c r="C1257" s="258" t="s">
        <v>2295</v>
      </c>
      <c r="D1257" s="256">
        <v>0</v>
      </c>
      <c r="E1257" s="256">
        <v>0</v>
      </c>
      <c r="F1257" s="63" t="str">
        <f t="shared" si="59"/>
        <v/>
      </c>
      <c r="G1257" s="230" t="str">
        <f t="shared" si="57"/>
        <v>否</v>
      </c>
      <c r="H1257" s="122" t="str">
        <f t="shared" si="58"/>
        <v>项</v>
      </c>
    </row>
    <row r="1258" spans="1:8" ht="36" hidden="1" customHeight="1">
      <c r="A1258" s="366">
        <v>2220304</v>
      </c>
      <c r="B1258" s="368" t="s">
        <v>2296</v>
      </c>
      <c r="C1258" s="258" t="s">
        <v>2297</v>
      </c>
      <c r="D1258" s="256">
        <v>0</v>
      </c>
      <c r="E1258" s="256">
        <v>0</v>
      </c>
      <c r="F1258" s="63" t="str">
        <f t="shared" si="59"/>
        <v/>
      </c>
      <c r="G1258" s="230" t="str">
        <f t="shared" si="57"/>
        <v>否</v>
      </c>
      <c r="H1258" s="122" t="str">
        <f t="shared" si="58"/>
        <v>项</v>
      </c>
    </row>
    <row r="1259" spans="1:8" ht="36" hidden="1" customHeight="1">
      <c r="A1259" s="370">
        <v>2220305</v>
      </c>
      <c r="B1259" s="371">
        <v>2220305</v>
      </c>
      <c r="C1259" s="382" t="s">
        <v>2298</v>
      </c>
      <c r="D1259" s="256"/>
      <c r="E1259" s="256">
        <v>0</v>
      </c>
      <c r="F1259" s="63" t="str">
        <f t="shared" si="59"/>
        <v/>
      </c>
      <c r="G1259" s="230" t="str">
        <f t="shared" si="57"/>
        <v>否</v>
      </c>
      <c r="H1259" s="122" t="str">
        <f t="shared" si="58"/>
        <v>项</v>
      </c>
    </row>
    <row r="1260" spans="1:8" ht="36" hidden="1" customHeight="1">
      <c r="A1260" s="366">
        <v>2220399</v>
      </c>
      <c r="B1260" s="368" t="s">
        <v>2299</v>
      </c>
      <c r="C1260" s="258" t="s">
        <v>2300</v>
      </c>
      <c r="D1260" s="256">
        <v>0</v>
      </c>
      <c r="E1260" s="256">
        <v>0</v>
      </c>
      <c r="F1260" s="63" t="str">
        <f t="shared" si="59"/>
        <v/>
      </c>
      <c r="G1260" s="230" t="str">
        <f t="shared" si="57"/>
        <v>否</v>
      </c>
      <c r="H1260" s="122" t="str">
        <f t="shared" si="58"/>
        <v>项</v>
      </c>
    </row>
    <row r="1261" spans="1:8" ht="36" customHeight="1">
      <c r="A1261" s="366">
        <v>22204</v>
      </c>
      <c r="B1261" s="367" t="s">
        <v>2301</v>
      </c>
      <c r="C1261" s="254" t="s">
        <v>2302</v>
      </c>
      <c r="D1261" s="256">
        <v>0</v>
      </c>
      <c r="E1261" s="256">
        <v>250</v>
      </c>
      <c r="F1261" s="63" t="str">
        <f t="shared" si="59"/>
        <v/>
      </c>
      <c r="G1261" s="230" t="str">
        <f t="shared" si="57"/>
        <v>是</v>
      </c>
      <c r="H1261" s="122" t="str">
        <f t="shared" si="58"/>
        <v>款</v>
      </c>
    </row>
    <row r="1262" spans="1:8" ht="36" customHeight="1">
      <c r="A1262" s="366">
        <v>2220401</v>
      </c>
      <c r="B1262" s="368" t="s">
        <v>2303</v>
      </c>
      <c r="C1262" s="258" t="s">
        <v>2304</v>
      </c>
      <c r="D1262" s="256">
        <v>0</v>
      </c>
      <c r="E1262" s="256">
        <v>250</v>
      </c>
      <c r="F1262" s="63" t="str">
        <f t="shared" si="59"/>
        <v/>
      </c>
      <c r="G1262" s="230" t="str">
        <f t="shared" si="57"/>
        <v>是</v>
      </c>
      <c r="H1262" s="122" t="str">
        <f t="shared" si="58"/>
        <v>项</v>
      </c>
    </row>
    <row r="1263" spans="1:8" ht="36" hidden="1" customHeight="1">
      <c r="A1263" s="366">
        <v>2220402</v>
      </c>
      <c r="B1263" s="368" t="s">
        <v>2305</v>
      </c>
      <c r="C1263" s="258" t="s">
        <v>2306</v>
      </c>
      <c r="D1263" s="256">
        <v>0</v>
      </c>
      <c r="E1263" s="256">
        <v>0</v>
      </c>
      <c r="F1263" s="63" t="str">
        <f t="shared" si="59"/>
        <v/>
      </c>
      <c r="G1263" s="230" t="str">
        <f t="shared" si="57"/>
        <v>否</v>
      </c>
      <c r="H1263" s="122" t="str">
        <f t="shared" si="58"/>
        <v>项</v>
      </c>
    </row>
    <row r="1264" spans="1:8" ht="36" hidden="1" customHeight="1">
      <c r="A1264" s="366">
        <v>2220403</v>
      </c>
      <c r="B1264" s="368" t="s">
        <v>2307</v>
      </c>
      <c r="C1264" s="258" t="s">
        <v>2308</v>
      </c>
      <c r="D1264" s="256">
        <v>0</v>
      </c>
      <c r="E1264" s="256">
        <v>0</v>
      </c>
      <c r="F1264" s="63" t="str">
        <f t="shared" si="59"/>
        <v/>
      </c>
      <c r="G1264" s="230" t="str">
        <f t="shared" si="57"/>
        <v>否</v>
      </c>
      <c r="H1264" s="122" t="str">
        <f t="shared" si="58"/>
        <v>项</v>
      </c>
    </row>
    <row r="1265" spans="1:8" ht="36" hidden="1" customHeight="1">
      <c r="A1265" s="366">
        <v>2220404</v>
      </c>
      <c r="B1265" s="368" t="s">
        <v>2309</v>
      </c>
      <c r="C1265" s="258" t="s">
        <v>2310</v>
      </c>
      <c r="D1265" s="256">
        <v>0</v>
      </c>
      <c r="E1265" s="256">
        <v>0</v>
      </c>
      <c r="F1265" s="63" t="str">
        <f t="shared" si="59"/>
        <v/>
      </c>
      <c r="G1265" s="230" t="str">
        <f t="shared" si="57"/>
        <v>否</v>
      </c>
      <c r="H1265" s="122" t="str">
        <f t="shared" si="58"/>
        <v>项</v>
      </c>
    </row>
    <row r="1266" spans="1:8" ht="36" hidden="1" customHeight="1">
      <c r="A1266" s="366">
        <v>2220499</v>
      </c>
      <c r="B1266" s="368" t="s">
        <v>2311</v>
      </c>
      <c r="C1266" s="258" t="s">
        <v>2312</v>
      </c>
      <c r="D1266" s="256">
        <v>0</v>
      </c>
      <c r="E1266" s="256">
        <v>0</v>
      </c>
      <c r="F1266" s="63" t="str">
        <f t="shared" si="59"/>
        <v/>
      </c>
      <c r="G1266" s="230" t="str">
        <f t="shared" si="57"/>
        <v>否</v>
      </c>
      <c r="H1266" s="122" t="str">
        <f t="shared" si="58"/>
        <v>项</v>
      </c>
    </row>
    <row r="1267" spans="1:8" ht="36" customHeight="1">
      <c r="A1267" s="366">
        <v>22205</v>
      </c>
      <c r="B1267" s="367" t="s">
        <v>2313</v>
      </c>
      <c r="C1267" s="254" t="s">
        <v>2314</v>
      </c>
      <c r="D1267" s="256">
        <v>600</v>
      </c>
      <c r="E1267" s="256">
        <v>0</v>
      </c>
      <c r="F1267" s="63">
        <f t="shared" si="59"/>
        <v>-1</v>
      </c>
      <c r="G1267" s="230" t="str">
        <f t="shared" si="57"/>
        <v>是</v>
      </c>
      <c r="H1267" s="122" t="str">
        <f t="shared" si="58"/>
        <v>款</v>
      </c>
    </row>
    <row r="1268" spans="1:8" ht="36" hidden="1" customHeight="1">
      <c r="A1268" s="366">
        <v>2220501</v>
      </c>
      <c r="B1268" s="368" t="s">
        <v>2315</v>
      </c>
      <c r="C1268" s="258" t="s">
        <v>2316</v>
      </c>
      <c r="D1268" s="256">
        <v>0</v>
      </c>
      <c r="E1268" s="256">
        <v>0</v>
      </c>
      <c r="F1268" s="63" t="str">
        <f t="shared" si="59"/>
        <v/>
      </c>
      <c r="G1268" s="230" t="str">
        <f t="shared" si="57"/>
        <v>否</v>
      </c>
      <c r="H1268" s="122" t="str">
        <f t="shared" si="58"/>
        <v>项</v>
      </c>
    </row>
    <row r="1269" spans="1:8" ht="36" hidden="1" customHeight="1">
      <c r="A1269" s="366">
        <v>2220502</v>
      </c>
      <c r="B1269" s="368" t="s">
        <v>2317</v>
      </c>
      <c r="C1269" s="258" t="s">
        <v>2318</v>
      </c>
      <c r="D1269" s="256">
        <v>0</v>
      </c>
      <c r="E1269" s="256">
        <v>0</v>
      </c>
      <c r="F1269" s="63" t="str">
        <f t="shared" si="59"/>
        <v/>
      </c>
      <c r="G1269" s="230" t="str">
        <f t="shared" si="57"/>
        <v>否</v>
      </c>
      <c r="H1269" s="122" t="str">
        <f t="shared" si="58"/>
        <v>项</v>
      </c>
    </row>
    <row r="1270" spans="1:8" ht="36" hidden="1" customHeight="1">
      <c r="A1270" s="366">
        <v>2220503</v>
      </c>
      <c r="B1270" s="368" t="s">
        <v>2319</v>
      </c>
      <c r="C1270" s="258" t="s">
        <v>2320</v>
      </c>
      <c r="D1270" s="256">
        <v>0</v>
      </c>
      <c r="E1270" s="256">
        <v>0</v>
      </c>
      <c r="F1270" s="63" t="str">
        <f t="shared" si="59"/>
        <v/>
      </c>
      <c r="G1270" s="230" t="str">
        <f t="shared" si="57"/>
        <v>否</v>
      </c>
      <c r="H1270" s="122" t="str">
        <f t="shared" si="58"/>
        <v>项</v>
      </c>
    </row>
    <row r="1271" spans="1:8" ht="36" hidden="1" customHeight="1">
      <c r="A1271" s="366">
        <v>2220504</v>
      </c>
      <c r="B1271" s="368" t="s">
        <v>2321</v>
      </c>
      <c r="C1271" s="258" t="s">
        <v>2322</v>
      </c>
      <c r="D1271" s="256">
        <v>0</v>
      </c>
      <c r="E1271" s="256">
        <v>0</v>
      </c>
      <c r="F1271" s="63" t="str">
        <f t="shared" si="59"/>
        <v/>
      </c>
      <c r="G1271" s="230" t="str">
        <f t="shared" si="57"/>
        <v>否</v>
      </c>
      <c r="H1271" s="122" t="str">
        <f t="shared" si="58"/>
        <v>项</v>
      </c>
    </row>
    <row r="1272" spans="1:8" ht="36" hidden="1" customHeight="1">
      <c r="A1272" s="366">
        <v>2220505</v>
      </c>
      <c r="B1272" s="368" t="s">
        <v>2323</v>
      </c>
      <c r="C1272" s="258" t="s">
        <v>2324</v>
      </c>
      <c r="D1272" s="256">
        <v>0</v>
      </c>
      <c r="E1272" s="256">
        <v>0</v>
      </c>
      <c r="F1272" s="63" t="str">
        <f t="shared" si="59"/>
        <v/>
      </c>
      <c r="G1272" s="230" t="str">
        <f t="shared" si="57"/>
        <v>否</v>
      </c>
      <c r="H1272" s="122" t="str">
        <f t="shared" si="58"/>
        <v>项</v>
      </c>
    </row>
    <row r="1273" spans="1:8" ht="36" hidden="1" customHeight="1">
      <c r="A1273" s="366">
        <v>2220506</v>
      </c>
      <c r="B1273" s="368" t="s">
        <v>2325</v>
      </c>
      <c r="C1273" s="258" t="s">
        <v>2326</v>
      </c>
      <c r="D1273" s="256">
        <v>0</v>
      </c>
      <c r="E1273" s="256">
        <v>0</v>
      </c>
      <c r="F1273" s="63" t="str">
        <f t="shared" si="59"/>
        <v/>
      </c>
      <c r="G1273" s="230" t="str">
        <f t="shared" si="57"/>
        <v>否</v>
      </c>
      <c r="H1273" s="122" t="str">
        <f t="shared" si="58"/>
        <v>项</v>
      </c>
    </row>
    <row r="1274" spans="1:8" ht="36" hidden="1" customHeight="1">
      <c r="A1274" s="366">
        <v>2220507</v>
      </c>
      <c r="B1274" s="368" t="s">
        <v>2327</v>
      </c>
      <c r="C1274" s="258" t="s">
        <v>2328</v>
      </c>
      <c r="D1274" s="256">
        <v>0</v>
      </c>
      <c r="E1274" s="256">
        <v>0</v>
      </c>
      <c r="F1274" s="63" t="str">
        <f t="shared" si="59"/>
        <v/>
      </c>
      <c r="G1274" s="230" t="str">
        <f t="shared" si="57"/>
        <v>否</v>
      </c>
      <c r="H1274" s="122" t="str">
        <f t="shared" si="58"/>
        <v>项</v>
      </c>
    </row>
    <row r="1275" spans="1:8" ht="36" hidden="1" customHeight="1">
      <c r="A1275" s="366">
        <v>2220508</v>
      </c>
      <c r="B1275" s="368" t="s">
        <v>2329</v>
      </c>
      <c r="C1275" s="258" t="s">
        <v>2330</v>
      </c>
      <c r="D1275" s="256">
        <v>0</v>
      </c>
      <c r="E1275" s="256">
        <v>0</v>
      </c>
      <c r="F1275" s="63" t="str">
        <f t="shared" si="59"/>
        <v/>
      </c>
      <c r="G1275" s="230" t="str">
        <f t="shared" si="57"/>
        <v>否</v>
      </c>
      <c r="H1275" s="122" t="str">
        <f t="shared" si="58"/>
        <v>项</v>
      </c>
    </row>
    <row r="1276" spans="1:8" ht="36" hidden="1" customHeight="1">
      <c r="A1276" s="366">
        <v>2220509</v>
      </c>
      <c r="B1276" s="368" t="s">
        <v>2331</v>
      </c>
      <c r="C1276" s="258" t="s">
        <v>2332</v>
      </c>
      <c r="D1276" s="256">
        <v>0</v>
      </c>
      <c r="E1276" s="256">
        <v>0</v>
      </c>
      <c r="F1276" s="63" t="str">
        <f t="shared" si="59"/>
        <v/>
      </c>
      <c r="G1276" s="230" t="str">
        <f t="shared" si="57"/>
        <v>否</v>
      </c>
      <c r="H1276" s="122" t="str">
        <f t="shared" si="58"/>
        <v>项</v>
      </c>
    </row>
    <row r="1277" spans="1:8" ht="36" hidden="1" customHeight="1">
      <c r="A1277" s="366">
        <v>2220510</v>
      </c>
      <c r="B1277" s="368" t="s">
        <v>2333</v>
      </c>
      <c r="C1277" s="258" t="s">
        <v>2334</v>
      </c>
      <c r="D1277" s="256">
        <v>0</v>
      </c>
      <c r="E1277" s="256">
        <v>0</v>
      </c>
      <c r="F1277" s="63" t="str">
        <f t="shared" si="59"/>
        <v/>
      </c>
      <c r="G1277" s="230" t="str">
        <f t="shared" si="57"/>
        <v>否</v>
      </c>
      <c r="H1277" s="122" t="str">
        <f t="shared" si="58"/>
        <v>项</v>
      </c>
    </row>
    <row r="1278" spans="1:8" ht="36" hidden="1" customHeight="1">
      <c r="A1278" s="370">
        <v>2220511</v>
      </c>
      <c r="B1278" s="258">
        <v>2220511</v>
      </c>
      <c r="C1278" s="258" t="s">
        <v>2335</v>
      </c>
      <c r="D1278" s="256"/>
      <c r="E1278" s="256">
        <v>0</v>
      </c>
      <c r="F1278" s="63" t="str">
        <f t="shared" si="59"/>
        <v/>
      </c>
      <c r="G1278" s="230" t="str">
        <f t="shared" si="57"/>
        <v>否</v>
      </c>
      <c r="H1278" s="122" t="str">
        <f t="shared" si="58"/>
        <v>项</v>
      </c>
    </row>
    <row r="1279" spans="1:8" ht="36" customHeight="1">
      <c r="A1279" s="366">
        <v>2220599</v>
      </c>
      <c r="B1279" s="368" t="s">
        <v>2336</v>
      </c>
      <c r="C1279" s="258" t="s">
        <v>2337</v>
      </c>
      <c r="D1279" s="256">
        <v>600</v>
      </c>
      <c r="E1279" s="256">
        <v>0</v>
      </c>
      <c r="F1279" s="63">
        <f t="shared" si="59"/>
        <v>-1</v>
      </c>
      <c r="G1279" s="230" t="str">
        <f t="shared" si="57"/>
        <v>是</v>
      </c>
      <c r="H1279" s="122" t="str">
        <f t="shared" si="58"/>
        <v>项</v>
      </c>
    </row>
    <row r="1280" spans="1:8" ht="36" hidden="1" customHeight="1">
      <c r="A1280" s="370" t="s">
        <v>2338</v>
      </c>
      <c r="B1280" s="367" t="s">
        <v>2338</v>
      </c>
      <c r="C1280" s="373" t="s">
        <v>552</v>
      </c>
      <c r="D1280" s="256"/>
      <c r="E1280" s="256"/>
      <c r="F1280" s="63" t="str">
        <f t="shared" si="59"/>
        <v/>
      </c>
      <c r="G1280" s="230" t="str">
        <f t="shared" si="57"/>
        <v>否</v>
      </c>
      <c r="H1280" s="122" t="str">
        <f t="shared" si="58"/>
        <v>项</v>
      </c>
    </row>
    <row r="1281" spans="1:8" ht="36" customHeight="1">
      <c r="A1281" s="366">
        <v>224</v>
      </c>
      <c r="B1281" s="367" t="s">
        <v>144</v>
      </c>
      <c r="C1281" s="254" t="s">
        <v>145</v>
      </c>
      <c r="D1281" s="256">
        <v>5862</v>
      </c>
      <c r="E1281" s="256">
        <v>4869</v>
      </c>
      <c r="F1281" s="63">
        <f t="shared" si="59"/>
        <v>-0.16900000000000001</v>
      </c>
      <c r="G1281" s="230" t="str">
        <f t="shared" si="57"/>
        <v>是</v>
      </c>
      <c r="H1281" s="122" t="str">
        <f t="shared" si="58"/>
        <v>类</v>
      </c>
    </row>
    <row r="1282" spans="1:8" ht="36" customHeight="1">
      <c r="A1282" s="366">
        <v>22401</v>
      </c>
      <c r="B1282" s="367" t="s">
        <v>2339</v>
      </c>
      <c r="C1282" s="254" t="s">
        <v>2340</v>
      </c>
      <c r="D1282" s="256">
        <v>1660</v>
      </c>
      <c r="E1282" s="256">
        <v>1355</v>
      </c>
      <c r="F1282" s="63">
        <f t="shared" si="59"/>
        <v>-0.184</v>
      </c>
      <c r="G1282" s="230" t="str">
        <f t="shared" si="57"/>
        <v>是</v>
      </c>
      <c r="H1282" s="122" t="str">
        <f t="shared" si="58"/>
        <v>款</v>
      </c>
    </row>
    <row r="1283" spans="1:8" ht="36" customHeight="1">
      <c r="A1283" s="366">
        <v>2240101</v>
      </c>
      <c r="B1283" s="368" t="s">
        <v>2341</v>
      </c>
      <c r="C1283" s="258" t="s">
        <v>172</v>
      </c>
      <c r="D1283" s="256">
        <v>416</v>
      </c>
      <c r="E1283" s="256">
        <v>410</v>
      </c>
      <c r="F1283" s="63">
        <f t="shared" si="59"/>
        <v>-1.4E-2</v>
      </c>
      <c r="G1283" s="230" t="str">
        <f t="shared" si="57"/>
        <v>是</v>
      </c>
      <c r="H1283" s="122" t="str">
        <f t="shared" si="58"/>
        <v>项</v>
      </c>
    </row>
    <row r="1284" spans="1:8" ht="36" hidden="1" customHeight="1">
      <c r="A1284" s="366">
        <v>2240102</v>
      </c>
      <c r="B1284" s="368" t="s">
        <v>2342</v>
      </c>
      <c r="C1284" s="258" t="s">
        <v>174</v>
      </c>
      <c r="D1284" s="256">
        <v>0</v>
      </c>
      <c r="E1284" s="256">
        <v>0</v>
      </c>
      <c r="F1284" s="63" t="str">
        <f t="shared" si="59"/>
        <v/>
      </c>
      <c r="G1284" s="230" t="str">
        <f t="shared" ref="G1284:G1347" si="60">IF(LEN(B1284)=3,"是",IF(C1284&lt;&gt;"",IF(SUM(D1284:E1284)&lt;&gt;0,"是","否"),"是"))</f>
        <v>否</v>
      </c>
      <c r="H1284" s="122" t="str">
        <f t="shared" ref="H1284:H1347" si="61">IF(LEN(B1284)=3,"类",IF(LEN(B1284)=5,"款","项"))</f>
        <v>项</v>
      </c>
    </row>
    <row r="1285" spans="1:8" ht="36" hidden="1" customHeight="1">
      <c r="A1285" s="366">
        <v>2240103</v>
      </c>
      <c r="B1285" s="368" t="s">
        <v>2343</v>
      </c>
      <c r="C1285" s="258" t="s">
        <v>176</v>
      </c>
      <c r="D1285" s="256">
        <v>0</v>
      </c>
      <c r="E1285" s="256">
        <v>0</v>
      </c>
      <c r="F1285" s="63" t="str">
        <f t="shared" ref="F1285:F1348" si="62">IF(D1285&gt;0,E1285/D1285-1,IF(D1285&lt;0,-(E1285/D1285-1),""))</f>
        <v/>
      </c>
      <c r="G1285" s="230" t="str">
        <f t="shared" si="60"/>
        <v>否</v>
      </c>
      <c r="H1285" s="122" t="str">
        <f t="shared" si="61"/>
        <v>项</v>
      </c>
    </row>
    <row r="1286" spans="1:8" ht="36" customHeight="1">
      <c r="A1286" s="366">
        <v>2240104</v>
      </c>
      <c r="B1286" s="368" t="s">
        <v>2344</v>
      </c>
      <c r="C1286" s="258" t="s">
        <v>2345</v>
      </c>
      <c r="D1286" s="256">
        <v>7</v>
      </c>
      <c r="E1286" s="256">
        <v>0</v>
      </c>
      <c r="F1286" s="63">
        <f t="shared" si="62"/>
        <v>-1</v>
      </c>
      <c r="G1286" s="230" t="str">
        <f t="shared" si="60"/>
        <v>是</v>
      </c>
      <c r="H1286" s="122" t="str">
        <f t="shared" si="61"/>
        <v>项</v>
      </c>
    </row>
    <row r="1287" spans="1:8" ht="36" hidden="1" customHeight="1">
      <c r="A1287" s="366">
        <v>2240105</v>
      </c>
      <c r="B1287" s="368" t="s">
        <v>2346</v>
      </c>
      <c r="C1287" s="258" t="s">
        <v>2347</v>
      </c>
      <c r="D1287" s="256">
        <v>0</v>
      </c>
      <c r="E1287" s="256">
        <v>0</v>
      </c>
      <c r="F1287" s="63" t="str">
        <f t="shared" si="62"/>
        <v/>
      </c>
      <c r="G1287" s="230" t="str">
        <f t="shared" si="60"/>
        <v>否</v>
      </c>
      <c r="H1287" s="122" t="str">
        <f t="shared" si="61"/>
        <v>项</v>
      </c>
    </row>
    <row r="1288" spans="1:8" ht="36" customHeight="1">
      <c r="A1288" s="366">
        <v>2240106</v>
      </c>
      <c r="B1288" s="368" t="s">
        <v>2348</v>
      </c>
      <c r="C1288" s="258" t="s">
        <v>2349</v>
      </c>
      <c r="D1288" s="256">
        <v>261</v>
      </c>
      <c r="E1288" s="256">
        <v>105</v>
      </c>
      <c r="F1288" s="63">
        <f t="shared" si="62"/>
        <v>-0.59799999999999998</v>
      </c>
      <c r="G1288" s="230" t="str">
        <f t="shared" si="60"/>
        <v>是</v>
      </c>
      <c r="H1288" s="122" t="str">
        <f t="shared" si="61"/>
        <v>项</v>
      </c>
    </row>
    <row r="1289" spans="1:8" ht="36" hidden="1" customHeight="1">
      <c r="A1289" s="366">
        <v>2240107</v>
      </c>
      <c r="B1289" s="368" t="s">
        <v>2350</v>
      </c>
      <c r="C1289" s="258" t="s">
        <v>2351</v>
      </c>
      <c r="D1289" s="256">
        <v>0</v>
      </c>
      <c r="E1289" s="256">
        <v>0</v>
      </c>
      <c r="F1289" s="63" t="str">
        <f t="shared" si="62"/>
        <v/>
      </c>
      <c r="G1289" s="230" t="str">
        <f t="shared" si="60"/>
        <v>否</v>
      </c>
      <c r="H1289" s="122" t="str">
        <f t="shared" si="61"/>
        <v>项</v>
      </c>
    </row>
    <row r="1290" spans="1:8" ht="36" customHeight="1">
      <c r="A1290" s="366">
        <v>2240108</v>
      </c>
      <c r="B1290" s="368" t="s">
        <v>2352</v>
      </c>
      <c r="C1290" s="258" t="s">
        <v>2353</v>
      </c>
      <c r="D1290" s="256">
        <v>740</v>
      </c>
      <c r="E1290" s="256">
        <v>100</v>
      </c>
      <c r="F1290" s="63">
        <f t="shared" si="62"/>
        <v>-0.86499999999999999</v>
      </c>
      <c r="G1290" s="230" t="str">
        <f t="shared" si="60"/>
        <v>是</v>
      </c>
      <c r="H1290" s="122" t="str">
        <f t="shared" si="61"/>
        <v>项</v>
      </c>
    </row>
    <row r="1291" spans="1:8" ht="36" customHeight="1">
      <c r="A1291" s="366">
        <v>2240109</v>
      </c>
      <c r="B1291" s="368" t="s">
        <v>2354</v>
      </c>
      <c r="C1291" s="258" t="s">
        <v>2355</v>
      </c>
      <c r="D1291" s="256">
        <v>230</v>
      </c>
      <c r="E1291" s="256">
        <v>560</v>
      </c>
      <c r="F1291" s="63">
        <f t="shared" si="62"/>
        <v>1.4350000000000001</v>
      </c>
      <c r="G1291" s="230" t="str">
        <f t="shared" si="60"/>
        <v>是</v>
      </c>
      <c r="H1291" s="122" t="str">
        <f t="shared" si="61"/>
        <v>项</v>
      </c>
    </row>
    <row r="1292" spans="1:8" ht="36" hidden="1" customHeight="1">
      <c r="A1292" s="366">
        <v>2240150</v>
      </c>
      <c r="B1292" s="368" t="s">
        <v>2356</v>
      </c>
      <c r="C1292" s="258" t="s">
        <v>190</v>
      </c>
      <c r="D1292" s="256">
        <v>0</v>
      </c>
      <c r="E1292" s="256">
        <v>0</v>
      </c>
      <c r="F1292" s="63" t="str">
        <f t="shared" si="62"/>
        <v/>
      </c>
      <c r="G1292" s="230" t="str">
        <f t="shared" si="60"/>
        <v>否</v>
      </c>
      <c r="H1292" s="122" t="str">
        <f t="shared" si="61"/>
        <v>项</v>
      </c>
    </row>
    <row r="1293" spans="1:8" ht="36" customHeight="1">
      <c r="A1293" s="366">
        <v>2240199</v>
      </c>
      <c r="B1293" s="368" t="s">
        <v>2357</v>
      </c>
      <c r="C1293" s="258" t="s">
        <v>2358</v>
      </c>
      <c r="D1293" s="256">
        <v>6</v>
      </c>
      <c r="E1293" s="256">
        <v>180</v>
      </c>
      <c r="F1293" s="63">
        <f t="shared" si="62"/>
        <v>29</v>
      </c>
      <c r="G1293" s="230" t="str">
        <f t="shared" si="60"/>
        <v>是</v>
      </c>
      <c r="H1293" s="122" t="str">
        <f t="shared" si="61"/>
        <v>项</v>
      </c>
    </row>
    <row r="1294" spans="1:8" ht="36" customHeight="1">
      <c r="A1294" s="366">
        <v>22402</v>
      </c>
      <c r="B1294" s="367" t="s">
        <v>2359</v>
      </c>
      <c r="C1294" s="254" t="s">
        <v>2360</v>
      </c>
      <c r="D1294" s="256">
        <v>1560</v>
      </c>
      <c r="E1294" s="256">
        <v>2851</v>
      </c>
      <c r="F1294" s="63">
        <f t="shared" si="62"/>
        <v>0.82799999999999996</v>
      </c>
      <c r="G1294" s="230" t="str">
        <f t="shared" si="60"/>
        <v>是</v>
      </c>
      <c r="H1294" s="122" t="str">
        <f t="shared" si="61"/>
        <v>款</v>
      </c>
    </row>
    <row r="1295" spans="1:8" ht="36" customHeight="1">
      <c r="A1295" s="366">
        <v>2240201</v>
      </c>
      <c r="B1295" s="368" t="s">
        <v>2361</v>
      </c>
      <c r="C1295" s="258" t="s">
        <v>172</v>
      </c>
      <c r="D1295" s="256">
        <v>0</v>
      </c>
      <c r="E1295" s="256">
        <v>1271</v>
      </c>
      <c r="F1295" s="63" t="str">
        <f t="shared" si="62"/>
        <v/>
      </c>
      <c r="G1295" s="230" t="str">
        <f t="shared" si="60"/>
        <v>是</v>
      </c>
      <c r="H1295" s="122" t="str">
        <f t="shared" si="61"/>
        <v>项</v>
      </c>
    </row>
    <row r="1296" spans="1:8" ht="36" hidden="1" customHeight="1">
      <c r="A1296" s="366">
        <v>2240202</v>
      </c>
      <c r="B1296" s="368" t="s">
        <v>2362</v>
      </c>
      <c r="C1296" s="258" t="s">
        <v>174</v>
      </c>
      <c r="D1296" s="256">
        <v>0</v>
      </c>
      <c r="E1296" s="256">
        <v>0</v>
      </c>
      <c r="F1296" s="63" t="str">
        <f t="shared" si="62"/>
        <v/>
      </c>
      <c r="G1296" s="230" t="str">
        <f t="shared" si="60"/>
        <v>否</v>
      </c>
      <c r="H1296" s="122" t="str">
        <f t="shared" si="61"/>
        <v>项</v>
      </c>
    </row>
    <row r="1297" spans="1:8" ht="36" hidden="1" customHeight="1">
      <c r="A1297" s="366">
        <v>2240203</v>
      </c>
      <c r="B1297" s="368" t="s">
        <v>2363</v>
      </c>
      <c r="C1297" s="258" t="s">
        <v>176</v>
      </c>
      <c r="D1297" s="256">
        <v>0</v>
      </c>
      <c r="E1297" s="256">
        <v>0</v>
      </c>
      <c r="F1297" s="63" t="str">
        <f t="shared" si="62"/>
        <v/>
      </c>
      <c r="G1297" s="230" t="str">
        <f t="shared" si="60"/>
        <v>否</v>
      </c>
      <c r="H1297" s="122" t="str">
        <f t="shared" si="61"/>
        <v>项</v>
      </c>
    </row>
    <row r="1298" spans="1:8" ht="36" hidden="1" customHeight="1">
      <c r="A1298" s="366">
        <v>2240204</v>
      </c>
      <c r="B1298" s="368" t="s">
        <v>2364</v>
      </c>
      <c r="C1298" s="258" t="s">
        <v>2365</v>
      </c>
      <c r="D1298" s="256">
        <v>0</v>
      </c>
      <c r="E1298" s="256">
        <v>0</v>
      </c>
      <c r="F1298" s="63" t="str">
        <f t="shared" si="62"/>
        <v/>
      </c>
      <c r="G1298" s="230" t="str">
        <f t="shared" si="60"/>
        <v>否</v>
      </c>
      <c r="H1298" s="122" t="str">
        <f t="shared" si="61"/>
        <v>项</v>
      </c>
    </row>
    <row r="1299" spans="1:8" ht="36" customHeight="1">
      <c r="A1299" s="366">
        <v>2240299</v>
      </c>
      <c r="B1299" s="368" t="s">
        <v>2366</v>
      </c>
      <c r="C1299" s="258" t="s">
        <v>2367</v>
      </c>
      <c r="D1299" s="256">
        <v>1560</v>
      </c>
      <c r="E1299" s="256">
        <v>1580</v>
      </c>
      <c r="F1299" s="63">
        <f t="shared" si="62"/>
        <v>1.2999999999999999E-2</v>
      </c>
      <c r="G1299" s="230" t="str">
        <f t="shared" si="60"/>
        <v>是</v>
      </c>
      <c r="H1299" s="122" t="str">
        <f t="shared" si="61"/>
        <v>项</v>
      </c>
    </row>
    <row r="1300" spans="1:8" ht="36" hidden="1" customHeight="1">
      <c r="A1300" s="366">
        <v>22403</v>
      </c>
      <c r="B1300" s="367" t="s">
        <v>2368</v>
      </c>
      <c r="C1300" s="254" t="s">
        <v>2369</v>
      </c>
      <c r="D1300" s="256">
        <v>0</v>
      </c>
      <c r="E1300" s="256">
        <v>0</v>
      </c>
      <c r="F1300" s="63" t="str">
        <f t="shared" si="62"/>
        <v/>
      </c>
      <c r="G1300" s="230" t="str">
        <f t="shared" si="60"/>
        <v>否</v>
      </c>
      <c r="H1300" s="122" t="str">
        <f t="shared" si="61"/>
        <v>款</v>
      </c>
    </row>
    <row r="1301" spans="1:8" ht="36" hidden="1" customHeight="1">
      <c r="A1301" s="366">
        <v>2240301</v>
      </c>
      <c r="B1301" s="368" t="s">
        <v>2370</v>
      </c>
      <c r="C1301" s="258" t="s">
        <v>172</v>
      </c>
      <c r="D1301" s="256">
        <v>0</v>
      </c>
      <c r="E1301" s="256">
        <v>0</v>
      </c>
      <c r="F1301" s="63" t="str">
        <f t="shared" si="62"/>
        <v/>
      </c>
      <c r="G1301" s="230" t="str">
        <f t="shared" si="60"/>
        <v>否</v>
      </c>
      <c r="H1301" s="122" t="str">
        <f t="shared" si="61"/>
        <v>项</v>
      </c>
    </row>
    <row r="1302" spans="1:8" ht="36" hidden="1" customHeight="1">
      <c r="A1302" s="366">
        <v>2240302</v>
      </c>
      <c r="B1302" s="368" t="s">
        <v>2371</v>
      </c>
      <c r="C1302" s="258" t="s">
        <v>174</v>
      </c>
      <c r="D1302" s="256">
        <v>0</v>
      </c>
      <c r="E1302" s="256">
        <v>0</v>
      </c>
      <c r="F1302" s="63" t="str">
        <f t="shared" si="62"/>
        <v/>
      </c>
      <c r="G1302" s="230" t="str">
        <f t="shared" si="60"/>
        <v>否</v>
      </c>
      <c r="H1302" s="122" t="str">
        <f t="shared" si="61"/>
        <v>项</v>
      </c>
    </row>
    <row r="1303" spans="1:8" ht="36" hidden="1" customHeight="1">
      <c r="A1303" s="366">
        <v>2240303</v>
      </c>
      <c r="B1303" s="368" t="s">
        <v>2372</v>
      </c>
      <c r="C1303" s="258" t="s">
        <v>176</v>
      </c>
      <c r="D1303" s="256">
        <v>0</v>
      </c>
      <c r="E1303" s="256">
        <v>0</v>
      </c>
      <c r="F1303" s="63" t="str">
        <f t="shared" si="62"/>
        <v/>
      </c>
      <c r="G1303" s="230" t="str">
        <f t="shared" si="60"/>
        <v>否</v>
      </c>
      <c r="H1303" s="122" t="str">
        <f t="shared" si="61"/>
        <v>项</v>
      </c>
    </row>
    <row r="1304" spans="1:8" ht="36" hidden="1" customHeight="1">
      <c r="A1304" s="366">
        <v>2240304</v>
      </c>
      <c r="B1304" s="368" t="s">
        <v>2373</v>
      </c>
      <c r="C1304" s="258" t="s">
        <v>2374</v>
      </c>
      <c r="D1304" s="256">
        <v>0</v>
      </c>
      <c r="E1304" s="256">
        <v>0</v>
      </c>
      <c r="F1304" s="63" t="str">
        <f t="shared" si="62"/>
        <v/>
      </c>
      <c r="G1304" s="230" t="str">
        <f t="shared" si="60"/>
        <v>否</v>
      </c>
      <c r="H1304" s="122" t="str">
        <f t="shared" si="61"/>
        <v>项</v>
      </c>
    </row>
    <row r="1305" spans="1:8" ht="36" hidden="1" customHeight="1">
      <c r="A1305" s="366">
        <v>2240399</v>
      </c>
      <c r="B1305" s="368" t="s">
        <v>2375</v>
      </c>
      <c r="C1305" s="258" t="s">
        <v>2376</v>
      </c>
      <c r="D1305" s="256">
        <v>0</v>
      </c>
      <c r="E1305" s="256">
        <v>0</v>
      </c>
      <c r="F1305" s="63" t="str">
        <f t="shared" si="62"/>
        <v/>
      </c>
      <c r="G1305" s="230" t="str">
        <f t="shared" si="60"/>
        <v>否</v>
      </c>
      <c r="H1305" s="122" t="str">
        <f t="shared" si="61"/>
        <v>项</v>
      </c>
    </row>
    <row r="1306" spans="1:8" ht="36" hidden="1" customHeight="1">
      <c r="A1306" s="366">
        <v>22404</v>
      </c>
      <c r="B1306" s="367" t="s">
        <v>2377</v>
      </c>
      <c r="C1306" s="254" t="s">
        <v>2378</v>
      </c>
      <c r="D1306" s="256">
        <v>0</v>
      </c>
      <c r="E1306" s="256">
        <v>0</v>
      </c>
      <c r="F1306" s="63" t="str">
        <f t="shared" si="62"/>
        <v/>
      </c>
      <c r="G1306" s="230" t="str">
        <f t="shared" si="60"/>
        <v>否</v>
      </c>
      <c r="H1306" s="122" t="str">
        <f t="shared" si="61"/>
        <v>款</v>
      </c>
    </row>
    <row r="1307" spans="1:8" ht="36" hidden="1" customHeight="1">
      <c r="A1307" s="366">
        <v>2240401</v>
      </c>
      <c r="B1307" s="368" t="s">
        <v>2379</v>
      </c>
      <c r="C1307" s="258" t="s">
        <v>172</v>
      </c>
      <c r="D1307" s="256">
        <v>0</v>
      </c>
      <c r="E1307" s="256">
        <v>0</v>
      </c>
      <c r="F1307" s="63" t="str">
        <f t="shared" si="62"/>
        <v/>
      </c>
      <c r="G1307" s="230" t="str">
        <f t="shared" si="60"/>
        <v>否</v>
      </c>
      <c r="H1307" s="122" t="str">
        <f t="shared" si="61"/>
        <v>项</v>
      </c>
    </row>
    <row r="1308" spans="1:8" ht="36" hidden="1" customHeight="1">
      <c r="A1308" s="366">
        <v>2240402</v>
      </c>
      <c r="B1308" s="368" t="s">
        <v>2380</v>
      </c>
      <c r="C1308" s="258" t="s">
        <v>174</v>
      </c>
      <c r="D1308" s="256">
        <v>0</v>
      </c>
      <c r="E1308" s="256">
        <v>0</v>
      </c>
      <c r="F1308" s="63" t="str">
        <f t="shared" si="62"/>
        <v/>
      </c>
      <c r="G1308" s="230" t="str">
        <f t="shared" si="60"/>
        <v>否</v>
      </c>
      <c r="H1308" s="122" t="str">
        <f t="shared" si="61"/>
        <v>项</v>
      </c>
    </row>
    <row r="1309" spans="1:8" ht="36" hidden="1" customHeight="1">
      <c r="A1309" s="366">
        <v>2240403</v>
      </c>
      <c r="B1309" s="368" t="s">
        <v>2381</v>
      </c>
      <c r="C1309" s="258" t="s">
        <v>176</v>
      </c>
      <c r="D1309" s="256">
        <v>0</v>
      </c>
      <c r="E1309" s="256">
        <v>0</v>
      </c>
      <c r="F1309" s="63" t="str">
        <f t="shared" si="62"/>
        <v/>
      </c>
      <c r="G1309" s="230" t="str">
        <f t="shared" si="60"/>
        <v>否</v>
      </c>
      <c r="H1309" s="122" t="str">
        <f t="shared" si="61"/>
        <v>项</v>
      </c>
    </row>
    <row r="1310" spans="1:8" ht="36" hidden="1" customHeight="1">
      <c r="A1310" s="366">
        <v>2240404</v>
      </c>
      <c r="B1310" s="368" t="s">
        <v>2382</v>
      </c>
      <c r="C1310" s="258" t="s">
        <v>2383</v>
      </c>
      <c r="D1310" s="256">
        <v>0</v>
      </c>
      <c r="E1310" s="256">
        <v>0</v>
      </c>
      <c r="F1310" s="63" t="str">
        <f t="shared" si="62"/>
        <v/>
      </c>
      <c r="G1310" s="230" t="str">
        <f t="shared" si="60"/>
        <v>否</v>
      </c>
      <c r="H1310" s="122" t="str">
        <f t="shared" si="61"/>
        <v>项</v>
      </c>
    </row>
    <row r="1311" spans="1:8" ht="36" hidden="1" customHeight="1">
      <c r="A1311" s="366">
        <v>2240405</v>
      </c>
      <c r="B1311" s="368" t="s">
        <v>2384</v>
      </c>
      <c r="C1311" s="258" t="s">
        <v>2385</v>
      </c>
      <c r="D1311" s="256">
        <v>0</v>
      </c>
      <c r="E1311" s="256">
        <v>0</v>
      </c>
      <c r="F1311" s="63" t="str">
        <f t="shared" si="62"/>
        <v/>
      </c>
      <c r="G1311" s="230" t="str">
        <f t="shared" si="60"/>
        <v>否</v>
      </c>
      <c r="H1311" s="122" t="str">
        <f t="shared" si="61"/>
        <v>项</v>
      </c>
    </row>
    <row r="1312" spans="1:8" ht="36" hidden="1" customHeight="1">
      <c r="A1312" s="366">
        <v>2240450</v>
      </c>
      <c r="B1312" s="368" t="s">
        <v>2386</v>
      </c>
      <c r="C1312" s="258" t="s">
        <v>190</v>
      </c>
      <c r="D1312" s="256">
        <v>0</v>
      </c>
      <c r="E1312" s="256">
        <v>0</v>
      </c>
      <c r="F1312" s="63" t="str">
        <f t="shared" si="62"/>
        <v/>
      </c>
      <c r="G1312" s="230" t="str">
        <f t="shared" si="60"/>
        <v>否</v>
      </c>
      <c r="H1312" s="122" t="str">
        <f t="shared" si="61"/>
        <v>项</v>
      </c>
    </row>
    <row r="1313" spans="1:8" ht="36" hidden="1" customHeight="1">
      <c r="A1313" s="366">
        <v>2240499</v>
      </c>
      <c r="B1313" s="368" t="s">
        <v>2387</v>
      </c>
      <c r="C1313" s="258" t="s">
        <v>2388</v>
      </c>
      <c r="D1313" s="256">
        <v>0</v>
      </c>
      <c r="E1313" s="256">
        <v>0</v>
      </c>
      <c r="F1313" s="63" t="str">
        <f t="shared" si="62"/>
        <v/>
      </c>
      <c r="G1313" s="230" t="str">
        <f t="shared" si="60"/>
        <v>否</v>
      </c>
      <c r="H1313" s="122" t="str">
        <f t="shared" si="61"/>
        <v>项</v>
      </c>
    </row>
    <row r="1314" spans="1:8" ht="36" customHeight="1">
      <c r="A1314" s="366">
        <v>22405</v>
      </c>
      <c r="B1314" s="367" t="s">
        <v>2389</v>
      </c>
      <c r="C1314" s="254" t="s">
        <v>2390</v>
      </c>
      <c r="D1314" s="256">
        <v>184</v>
      </c>
      <c r="E1314" s="256">
        <v>541</v>
      </c>
      <c r="F1314" s="63">
        <f t="shared" si="62"/>
        <v>1.94</v>
      </c>
      <c r="G1314" s="230" t="str">
        <f t="shared" si="60"/>
        <v>是</v>
      </c>
      <c r="H1314" s="122" t="str">
        <f t="shared" si="61"/>
        <v>款</v>
      </c>
    </row>
    <row r="1315" spans="1:8" ht="36" hidden="1" customHeight="1">
      <c r="A1315" s="366">
        <v>2240501</v>
      </c>
      <c r="B1315" s="368" t="s">
        <v>2391</v>
      </c>
      <c r="C1315" s="258" t="s">
        <v>172</v>
      </c>
      <c r="D1315" s="256">
        <v>0</v>
      </c>
      <c r="E1315" s="256">
        <v>0</v>
      </c>
      <c r="F1315" s="63" t="str">
        <f t="shared" si="62"/>
        <v/>
      </c>
      <c r="G1315" s="230" t="str">
        <f t="shared" si="60"/>
        <v>否</v>
      </c>
      <c r="H1315" s="122" t="str">
        <f t="shared" si="61"/>
        <v>项</v>
      </c>
    </row>
    <row r="1316" spans="1:8" ht="36" customHeight="1">
      <c r="A1316" s="366">
        <v>2240502</v>
      </c>
      <c r="B1316" s="368" t="s">
        <v>2392</v>
      </c>
      <c r="C1316" s="258" t="s">
        <v>174</v>
      </c>
      <c r="D1316" s="256">
        <v>5</v>
      </c>
      <c r="E1316" s="256">
        <v>0</v>
      </c>
      <c r="F1316" s="63">
        <f t="shared" si="62"/>
        <v>-1</v>
      </c>
      <c r="G1316" s="230" t="str">
        <f t="shared" si="60"/>
        <v>是</v>
      </c>
      <c r="H1316" s="122" t="str">
        <f t="shared" si="61"/>
        <v>项</v>
      </c>
    </row>
    <row r="1317" spans="1:8" ht="36" hidden="1" customHeight="1">
      <c r="A1317" s="366">
        <v>2240503</v>
      </c>
      <c r="B1317" s="368" t="s">
        <v>2393</v>
      </c>
      <c r="C1317" s="258" t="s">
        <v>176</v>
      </c>
      <c r="D1317" s="256">
        <v>0</v>
      </c>
      <c r="E1317" s="256">
        <v>0</v>
      </c>
      <c r="F1317" s="63" t="str">
        <f t="shared" si="62"/>
        <v/>
      </c>
      <c r="G1317" s="230" t="str">
        <f t="shared" si="60"/>
        <v>否</v>
      </c>
      <c r="H1317" s="122" t="str">
        <f t="shared" si="61"/>
        <v>项</v>
      </c>
    </row>
    <row r="1318" spans="1:8" ht="36" hidden="1" customHeight="1">
      <c r="A1318" s="366">
        <v>2240504</v>
      </c>
      <c r="B1318" s="368" t="s">
        <v>2394</v>
      </c>
      <c r="C1318" s="258" t="s">
        <v>2395</v>
      </c>
      <c r="D1318" s="256">
        <v>0</v>
      </c>
      <c r="E1318" s="256">
        <v>0</v>
      </c>
      <c r="F1318" s="63" t="str">
        <f t="shared" si="62"/>
        <v/>
      </c>
      <c r="G1318" s="230" t="str">
        <f t="shared" si="60"/>
        <v>否</v>
      </c>
      <c r="H1318" s="122" t="str">
        <f t="shared" si="61"/>
        <v>项</v>
      </c>
    </row>
    <row r="1319" spans="1:8" ht="36" hidden="1" customHeight="1">
      <c r="A1319" s="366">
        <v>2240505</v>
      </c>
      <c r="B1319" s="368" t="s">
        <v>2396</v>
      </c>
      <c r="C1319" s="258" t="s">
        <v>2397</v>
      </c>
      <c r="D1319" s="256">
        <v>0</v>
      </c>
      <c r="E1319" s="256">
        <v>0</v>
      </c>
      <c r="F1319" s="63" t="str">
        <f t="shared" si="62"/>
        <v/>
      </c>
      <c r="G1319" s="230" t="str">
        <f t="shared" si="60"/>
        <v>否</v>
      </c>
      <c r="H1319" s="122" t="str">
        <f t="shared" si="61"/>
        <v>项</v>
      </c>
    </row>
    <row r="1320" spans="1:8" ht="36" customHeight="1">
      <c r="A1320" s="366">
        <v>2240506</v>
      </c>
      <c r="B1320" s="368" t="s">
        <v>2398</v>
      </c>
      <c r="C1320" s="258" t="s">
        <v>2399</v>
      </c>
      <c r="D1320" s="256">
        <v>10</v>
      </c>
      <c r="E1320" s="256">
        <v>5</v>
      </c>
      <c r="F1320" s="63">
        <f t="shared" si="62"/>
        <v>-0.5</v>
      </c>
      <c r="G1320" s="230" t="str">
        <f t="shared" si="60"/>
        <v>是</v>
      </c>
      <c r="H1320" s="122" t="str">
        <f t="shared" si="61"/>
        <v>项</v>
      </c>
    </row>
    <row r="1321" spans="1:8" ht="36" customHeight="1">
      <c r="A1321" s="366">
        <v>2240507</v>
      </c>
      <c r="B1321" s="368" t="s">
        <v>2400</v>
      </c>
      <c r="C1321" s="258" t="s">
        <v>2401</v>
      </c>
      <c r="D1321" s="256">
        <v>0</v>
      </c>
      <c r="E1321" s="256">
        <v>385</v>
      </c>
      <c r="F1321" s="63" t="str">
        <f t="shared" si="62"/>
        <v/>
      </c>
      <c r="G1321" s="230" t="str">
        <f t="shared" si="60"/>
        <v>是</v>
      </c>
      <c r="H1321" s="122" t="str">
        <f t="shared" si="61"/>
        <v>项</v>
      </c>
    </row>
    <row r="1322" spans="1:8" ht="36" hidden="1" customHeight="1">
      <c r="A1322" s="366">
        <v>2240508</v>
      </c>
      <c r="B1322" s="368" t="s">
        <v>2402</v>
      </c>
      <c r="C1322" s="258" t="s">
        <v>2403</v>
      </c>
      <c r="D1322" s="256">
        <v>0</v>
      </c>
      <c r="E1322" s="256">
        <v>0</v>
      </c>
      <c r="F1322" s="63" t="str">
        <f t="shared" si="62"/>
        <v/>
      </c>
      <c r="G1322" s="230" t="str">
        <f t="shared" si="60"/>
        <v>否</v>
      </c>
      <c r="H1322" s="122" t="str">
        <f t="shared" si="61"/>
        <v>项</v>
      </c>
    </row>
    <row r="1323" spans="1:8" ht="36" hidden="1" customHeight="1">
      <c r="A1323" s="366">
        <v>2240509</v>
      </c>
      <c r="B1323" s="368" t="s">
        <v>2404</v>
      </c>
      <c r="C1323" s="258" t="s">
        <v>2405</v>
      </c>
      <c r="D1323" s="256">
        <v>0</v>
      </c>
      <c r="E1323" s="256">
        <v>0</v>
      </c>
      <c r="F1323" s="63" t="str">
        <f t="shared" si="62"/>
        <v/>
      </c>
      <c r="G1323" s="230" t="str">
        <f t="shared" si="60"/>
        <v>否</v>
      </c>
      <c r="H1323" s="122" t="str">
        <f t="shared" si="61"/>
        <v>项</v>
      </c>
    </row>
    <row r="1324" spans="1:8" ht="36" hidden="1" customHeight="1">
      <c r="A1324" s="366">
        <v>2240510</v>
      </c>
      <c r="B1324" s="368" t="s">
        <v>2406</v>
      </c>
      <c r="C1324" s="258" t="s">
        <v>2407</v>
      </c>
      <c r="D1324" s="256">
        <v>0</v>
      </c>
      <c r="E1324" s="256">
        <v>0</v>
      </c>
      <c r="F1324" s="63" t="str">
        <f t="shared" si="62"/>
        <v/>
      </c>
      <c r="G1324" s="230" t="str">
        <f t="shared" si="60"/>
        <v>否</v>
      </c>
      <c r="H1324" s="122" t="str">
        <f t="shared" si="61"/>
        <v>项</v>
      </c>
    </row>
    <row r="1325" spans="1:8" ht="36" customHeight="1">
      <c r="A1325" s="366">
        <v>2240550</v>
      </c>
      <c r="B1325" s="368" t="s">
        <v>2408</v>
      </c>
      <c r="C1325" s="258" t="s">
        <v>2409</v>
      </c>
      <c r="D1325" s="256">
        <v>164</v>
      </c>
      <c r="E1325" s="256">
        <v>151</v>
      </c>
      <c r="F1325" s="63">
        <f t="shared" si="62"/>
        <v>-7.9000000000000001E-2</v>
      </c>
      <c r="G1325" s="230" t="str">
        <f t="shared" si="60"/>
        <v>是</v>
      </c>
      <c r="H1325" s="122" t="str">
        <f t="shared" si="61"/>
        <v>项</v>
      </c>
    </row>
    <row r="1326" spans="1:8" ht="36" customHeight="1">
      <c r="A1326" s="366">
        <v>2240599</v>
      </c>
      <c r="B1326" s="368" t="s">
        <v>2410</v>
      </c>
      <c r="C1326" s="258" t="s">
        <v>2411</v>
      </c>
      <c r="D1326" s="256">
        <v>5</v>
      </c>
      <c r="E1326" s="256">
        <v>0</v>
      </c>
      <c r="F1326" s="63">
        <f t="shared" si="62"/>
        <v>-1</v>
      </c>
      <c r="G1326" s="230" t="str">
        <f t="shared" si="60"/>
        <v>是</v>
      </c>
      <c r="H1326" s="122" t="str">
        <f t="shared" si="61"/>
        <v>项</v>
      </c>
    </row>
    <row r="1327" spans="1:8" ht="36" customHeight="1">
      <c r="A1327" s="366">
        <v>22406</v>
      </c>
      <c r="B1327" s="367" t="s">
        <v>2412</v>
      </c>
      <c r="C1327" s="254" t="s">
        <v>2413</v>
      </c>
      <c r="D1327" s="256">
        <v>2301</v>
      </c>
      <c r="E1327" s="256">
        <v>87</v>
      </c>
      <c r="F1327" s="63">
        <f t="shared" si="62"/>
        <v>-0.96199999999999997</v>
      </c>
      <c r="G1327" s="230" t="str">
        <f t="shared" si="60"/>
        <v>是</v>
      </c>
      <c r="H1327" s="122" t="str">
        <f t="shared" si="61"/>
        <v>款</v>
      </c>
    </row>
    <row r="1328" spans="1:8" ht="36" customHeight="1">
      <c r="A1328" s="366">
        <v>2240601</v>
      </c>
      <c r="B1328" s="368" t="s">
        <v>2414</v>
      </c>
      <c r="C1328" s="258" t="s">
        <v>2415</v>
      </c>
      <c r="D1328" s="256">
        <v>2060</v>
      </c>
      <c r="E1328" s="256">
        <v>82</v>
      </c>
      <c r="F1328" s="63">
        <f t="shared" si="62"/>
        <v>-0.96</v>
      </c>
      <c r="G1328" s="230" t="str">
        <f t="shared" si="60"/>
        <v>是</v>
      </c>
      <c r="H1328" s="122" t="str">
        <f t="shared" si="61"/>
        <v>项</v>
      </c>
    </row>
    <row r="1329" spans="1:8" ht="36" customHeight="1">
      <c r="A1329" s="366">
        <v>2240602</v>
      </c>
      <c r="B1329" s="368" t="s">
        <v>2416</v>
      </c>
      <c r="C1329" s="258" t="s">
        <v>2417</v>
      </c>
      <c r="D1329" s="256">
        <v>241</v>
      </c>
      <c r="E1329" s="256">
        <v>5</v>
      </c>
      <c r="F1329" s="63">
        <f t="shared" si="62"/>
        <v>-0.97899999999999998</v>
      </c>
      <c r="G1329" s="230" t="str">
        <f t="shared" si="60"/>
        <v>是</v>
      </c>
      <c r="H1329" s="122" t="str">
        <f t="shared" si="61"/>
        <v>项</v>
      </c>
    </row>
    <row r="1330" spans="1:8" ht="36" hidden="1" customHeight="1">
      <c r="A1330" s="366">
        <v>2240699</v>
      </c>
      <c r="B1330" s="368" t="s">
        <v>2418</v>
      </c>
      <c r="C1330" s="258" t="s">
        <v>2419</v>
      </c>
      <c r="D1330" s="256">
        <v>0</v>
      </c>
      <c r="E1330" s="256">
        <v>0</v>
      </c>
      <c r="F1330" s="63" t="str">
        <f t="shared" si="62"/>
        <v/>
      </c>
      <c r="G1330" s="230" t="str">
        <f t="shared" si="60"/>
        <v>否</v>
      </c>
      <c r="H1330" s="122" t="str">
        <f t="shared" si="61"/>
        <v>项</v>
      </c>
    </row>
    <row r="1331" spans="1:8" ht="36" customHeight="1">
      <c r="A1331" s="366">
        <v>22407</v>
      </c>
      <c r="B1331" s="367" t="s">
        <v>2420</v>
      </c>
      <c r="C1331" s="254" t="s">
        <v>2421</v>
      </c>
      <c r="D1331" s="256">
        <v>157</v>
      </c>
      <c r="E1331" s="256">
        <v>23</v>
      </c>
      <c r="F1331" s="63">
        <f t="shared" si="62"/>
        <v>-0.85399999999999998</v>
      </c>
      <c r="G1331" s="230" t="str">
        <f t="shared" si="60"/>
        <v>是</v>
      </c>
      <c r="H1331" s="122" t="str">
        <f t="shared" si="61"/>
        <v>款</v>
      </c>
    </row>
    <row r="1332" spans="1:8" ht="36" customHeight="1">
      <c r="A1332" s="366">
        <v>2240701</v>
      </c>
      <c r="B1332" s="368" t="s">
        <v>2422</v>
      </c>
      <c r="C1332" s="258" t="s">
        <v>2423</v>
      </c>
      <c r="D1332" s="256">
        <v>90</v>
      </c>
      <c r="E1332" s="256"/>
      <c r="F1332" s="63">
        <f t="shared" si="62"/>
        <v>-1</v>
      </c>
      <c r="G1332" s="230" t="str">
        <f t="shared" si="60"/>
        <v>是</v>
      </c>
      <c r="H1332" s="122" t="str">
        <f t="shared" si="61"/>
        <v>项</v>
      </c>
    </row>
    <row r="1333" spans="1:8" ht="36" customHeight="1">
      <c r="A1333" s="366">
        <v>2240702</v>
      </c>
      <c r="B1333" s="368" t="s">
        <v>2424</v>
      </c>
      <c r="C1333" s="258" t="s">
        <v>2425</v>
      </c>
      <c r="D1333" s="256">
        <v>20</v>
      </c>
      <c r="E1333" s="256"/>
      <c r="F1333" s="63">
        <f t="shared" si="62"/>
        <v>-1</v>
      </c>
      <c r="G1333" s="230" t="str">
        <f t="shared" si="60"/>
        <v>是</v>
      </c>
      <c r="H1333" s="122" t="str">
        <f t="shared" si="61"/>
        <v>项</v>
      </c>
    </row>
    <row r="1334" spans="1:8" ht="36" customHeight="1">
      <c r="A1334" s="366">
        <v>2240703</v>
      </c>
      <c r="B1334" s="368" t="s">
        <v>2426</v>
      </c>
      <c r="C1334" s="258" t="s">
        <v>2427</v>
      </c>
      <c r="D1334" s="256">
        <v>47</v>
      </c>
      <c r="E1334" s="256">
        <v>23</v>
      </c>
      <c r="F1334" s="63">
        <f t="shared" si="62"/>
        <v>-0.51100000000000001</v>
      </c>
      <c r="G1334" s="230" t="str">
        <f t="shared" si="60"/>
        <v>是</v>
      </c>
      <c r="H1334" s="122" t="str">
        <f t="shared" si="61"/>
        <v>项</v>
      </c>
    </row>
    <row r="1335" spans="1:8" ht="36" hidden="1" customHeight="1">
      <c r="A1335" s="366">
        <v>2240704</v>
      </c>
      <c r="B1335" s="368" t="s">
        <v>2428</v>
      </c>
      <c r="C1335" s="258" t="s">
        <v>2429</v>
      </c>
      <c r="D1335" s="256">
        <v>0</v>
      </c>
      <c r="E1335" s="256">
        <v>0</v>
      </c>
      <c r="F1335" s="63" t="str">
        <f t="shared" si="62"/>
        <v/>
      </c>
      <c r="G1335" s="230" t="str">
        <f t="shared" si="60"/>
        <v>否</v>
      </c>
      <c r="H1335" s="122" t="str">
        <f t="shared" si="61"/>
        <v>项</v>
      </c>
    </row>
    <row r="1336" spans="1:8" ht="36" hidden="1" customHeight="1">
      <c r="A1336" s="366">
        <v>2240799</v>
      </c>
      <c r="B1336" s="368" t="s">
        <v>2430</v>
      </c>
      <c r="C1336" s="258" t="s">
        <v>2431</v>
      </c>
      <c r="D1336" s="256">
        <v>0</v>
      </c>
      <c r="E1336" s="256">
        <v>0</v>
      </c>
      <c r="F1336" s="63" t="str">
        <f t="shared" si="62"/>
        <v/>
      </c>
      <c r="G1336" s="230" t="str">
        <f t="shared" si="60"/>
        <v>否</v>
      </c>
      <c r="H1336" s="122" t="str">
        <f t="shared" si="61"/>
        <v>项</v>
      </c>
    </row>
    <row r="1337" spans="1:8" ht="36" customHeight="1">
      <c r="A1337" s="366">
        <v>22499</v>
      </c>
      <c r="B1337" s="367" t="s">
        <v>2432</v>
      </c>
      <c r="C1337" s="254" t="s">
        <v>2433</v>
      </c>
      <c r="D1337" s="256">
        <v>0</v>
      </c>
      <c r="E1337" s="256">
        <v>12</v>
      </c>
      <c r="F1337" s="63" t="str">
        <f t="shared" si="62"/>
        <v/>
      </c>
      <c r="G1337" s="230" t="str">
        <f t="shared" si="60"/>
        <v>是</v>
      </c>
      <c r="H1337" s="122" t="str">
        <f t="shared" si="61"/>
        <v>款</v>
      </c>
    </row>
    <row r="1338" spans="1:8" ht="36" customHeight="1">
      <c r="A1338" s="366">
        <v>2249999</v>
      </c>
      <c r="B1338" s="258" t="s">
        <v>2434</v>
      </c>
      <c r="C1338" s="258" t="s">
        <v>2435</v>
      </c>
      <c r="D1338" s="256"/>
      <c r="E1338" s="256">
        <v>12</v>
      </c>
      <c r="F1338" s="63" t="str">
        <f t="shared" si="62"/>
        <v/>
      </c>
      <c r="G1338" s="230" t="str">
        <f t="shared" si="60"/>
        <v>是</v>
      </c>
      <c r="H1338" s="122" t="str">
        <f t="shared" si="61"/>
        <v>项</v>
      </c>
    </row>
    <row r="1339" spans="1:8" ht="36" hidden="1" customHeight="1">
      <c r="A1339" s="370" t="s">
        <v>2436</v>
      </c>
      <c r="B1339" s="254" t="s">
        <v>2436</v>
      </c>
      <c r="C1339" s="373" t="s">
        <v>552</v>
      </c>
      <c r="D1339" s="256"/>
      <c r="E1339" s="256"/>
      <c r="F1339" s="63" t="str">
        <f t="shared" si="62"/>
        <v/>
      </c>
      <c r="G1339" s="230" t="str">
        <f t="shared" si="60"/>
        <v>否</v>
      </c>
      <c r="H1339" s="122" t="str">
        <f t="shared" si="61"/>
        <v>项</v>
      </c>
    </row>
    <row r="1340" spans="1:8" ht="36" customHeight="1">
      <c r="A1340" s="366">
        <v>227</v>
      </c>
      <c r="B1340" s="367" t="s">
        <v>146</v>
      </c>
      <c r="C1340" s="254" t="s">
        <v>147</v>
      </c>
      <c r="D1340" s="256">
        <v>3600</v>
      </c>
      <c r="E1340" s="256">
        <v>3408</v>
      </c>
      <c r="F1340" s="63">
        <f t="shared" si="62"/>
        <v>-5.2999999999999999E-2</v>
      </c>
      <c r="G1340" s="230" t="str">
        <f t="shared" si="60"/>
        <v>是</v>
      </c>
      <c r="H1340" s="122" t="str">
        <f t="shared" si="61"/>
        <v>类</v>
      </c>
    </row>
    <row r="1341" spans="1:8" ht="36" customHeight="1">
      <c r="A1341" s="366">
        <v>232</v>
      </c>
      <c r="B1341" s="367" t="s">
        <v>148</v>
      </c>
      <c r="C1341" s="254" t="s">
        <v>149</v>
      </c>
      <c r="D1341" s="256">
        <v>7346</v>
      </c>
      <c r="E1341" s="256">
        <v>28785</v>
      </c>
      <c r="F1341" s="63">
        <f t="shared" si="62"/>
        <v>2.9180000000000001</v>
      </c>
      <c r="G1341" s="230" t="str">
        <f t="shared" si="60"/>
        <v>是</v>
      </c>
      <c r="H1341" s="122" t="str">
        <f t="shared" si="61"/>
        <v>类</v>
      </c>
    </row>
    <row r="1342" spans="1:8" ht="36" customHeight="1">
      <c r="A1342" s="366">
        <v>23203</v>
      </c>
      <c r="B1342" s="367" t="s">
        <v>2437</v>
      </c>
      <c r="C1342" s="254" t="s">
        <v>2438</v>
      </c>
      <c r="D1342" s="256">
        <v>7346</v>
      </c>
      <c r="E1342" s="256">
        <v>28785</v>
      </c>
      <c r="F1342" s="63">
        <f t="shared" si="62"/>
        <v>2.9180000000000001</v>
      </c>
      <c r="G1342" s="230" t="str">
        <f t="shared" si="60"/>
        <v>是</v>
      </c>
      <c r="H1342" s="122" t="str">
        <f t="shared" si="61"/>
        <v>款</v>
      </c>
    </row>
    <row r="1343" spans="1:8" ht="36" customHeight="1">
      <c r="A1343" s="366">
        <v>2320301</v>
      </c>
      <c r="B1343" s="368" t="s">
        <v>2439</v>
      </c>
      <c r="C1343" s="258" t="s">
        <v>2440</v>
      </c>
      <c r="D1343" s="256">
        <v>7346</v>
      </c>
      <c r="E1343" s="256">
        <v>28785</v>
      </c>
      <c r="F1343" s="63">
        <f t="shared" si="62"/>
        <v>2.9180000000000001</v>
      </c>
      <c r="G1343" s="230" t="str">
        <f t="shared" si="60"/>
        <v>是</v>
      </c>
      <c r="H1343" s="122" t="str">
        <f t="shared" si="61"/>
        <v>项</v>
      </c>
    </row>
    <row r="1344" spans="1:8" ht="36" hidden="1" customHeight="1">
      <c r="A1344" s="366">
        <v>2320302</v>
      </c>
      <c r="B1344" s="368" t="s">
        <v>2441</v>
      </c>
      <c r="C1344" s="258" t="s">
        <v>2442</v>
      </c>
      <c r="D1344" s="256">
        <v>0</v>
      </c>
      <c r="E1344" s="256">
        <v>0</v>
      </c>
      <c r="F1344" s="63" t="str">
        <f t="shared" si="62"/>
        <v/>
      </c>
      <c r="G1344" s="230" t="str">
        <f t="shared" si="60"/>
        <v>否</v>
      </c>
      <c r="H1344" s="122" t="str">
        <f t="shared" si="61"/>
        <v>项</v>
      </c>
    </row>
    <row r="1345" spans="1:10" ht="36" hidden="1" customHeight="1">
      <c r="A1345" s="366">
        <v>2320303</v>
      </c>
      <c r="B1345" s="368" t="s">
        <v>2443</v>
      </c>
      <c r="C1345" s="258" t="s">
        <v>2444</v>
      </c>
      <c r="D1345" s="256">
        <v>0</v>
      </c>
      <c r="E1345" s="256">
        <v>0</v>
      </c>
      <c r="F1345" s="63" t="str">
        <f t="shared" si="62"/>
        <v/>
      </c>
      <c r="G1345" s="230" t="str">
        <f t="shared" si="60"/>
        <v>否</v>
      </c>
      <c r="H1345" s="122" t="str">
        <f t="shared" si="61"/>
        <v>项</v>
      </c>
    </row>
    <row r="1346" spans="1:10" ht="36" hidden="1" customHeight="1">
      <c r="A1346" s="370">
        <v>2320399</v>
      </c>
      <c r="B1346" s="368">
        <v>2320399</v>
      </c>
      <c r="C1346" s="258" t="s">
        <v>2445</v>
      </c>
      <c r="D1346" s="256"/>
      <c r="E1346" s="256">
        <v>0</v>
      </c>
      <c r="F1346" s="63" t="str">
        <f t="shared" si="62"/>
        <v/>
      </c>
      <c r="G1346" s="230" t="str">
        <f t="shared" si="60"/>
        <v>否</v>
      </c>
      <c r="H1346" s="122" t="str">
        <f t="shared" si="61"/>
        <v>项</v>
      </c>
    </row>
    <row r="1347" spans="1:10" ht="36" hidden="1" customHeight="1">
      <c r="A1347" s="370" t="s">
        <v>2446</v>
      </c>
      <c r="B1347" s="367" t="s">
        <v>2446</v>
      </c>
      <c r="C1347" s="373" t="s">
        <v>552</v>
      </c>
      <c r="D1347" s="256"/>
      <c r="E1347" s="256"/>
      <c r="F1347" s="63" t="str">
        <f t="shared" si="62"/>
        <v/>
      </c>
      <c r="G1347" s="230" t="str">
        <f t="shared" si="60"/>
        <v>否</v>
      </c>
      <c r="H1347" s="122" t="str">
        <f t="shared" si="61"/>
        <v>项</v>
      </c>
    </row>
    <row r="1348" spans="1:10" ht="36" customHeight="1">
      <c r="A1348" s="366">
        <v>233</v>
      </c>
      <c r="B1348" s="367" t="s">
        <v>150</v>
      </c>
      <c r="C1348" s="254" t="s">
        <v>151</v>
      </c>
      <c r="D1348" s="256">
        <v>150</v>
      </c>
      <c r="E1348" s="256">
        <v>260</v>
      </c>
      <c r="F1348" s="63">
        <f t="shared" si="62"/>
        <v>0.73299999999999998</v>
      </c>
      <c r="G1348" s="230" t="str">
        <f t="shared" ref="G1348:G1355" si="63">IF(LEN(B1348)=3,"是",IF(C1348&lt;&gt;"",IF(SUM(D1348:E1348)&lt;&gt;0,"是","否"),"是"))</f>
        <v>是</v>
      </c>
      <c r="H1348" s="122" t="str">
        <f t="shared" ref="H1348:H1353" si="64">IF(LEN(B1348)=3,"类",IF(LEN(B1348)=5,"款","项"))</f>
        <v>类</v>
      </c>
    </row>
    <row r="1349" spans="1:10" ht="36" customHeight="1">
      <c r="A1349" s="366">
        <v>23303</v>
      </c>
      <c r="B1349" s="367" t="s">
        <v>2447</v>
      </c>
      <c r="C1349" s="254" t="s">
        <v>2448</v>
      </c>
      <c r="D1349" s="256">
        <v>150</v>
      </c>
      <c r="E1349" s="256">
        <v>260</v>
      </c>
      <c r="F1349" s="63">
        <f t="shared" ref="F1349:F1355" si="65">IF(D1349&gt;0,E1349/D1349-1,IF(D1349&lt;0,-(E1349/D1349-1),""))</f>
        <v>0.73299999999999998</v>
      </c>
      <c r="G1349" s="230" t="str">
        <f t="shared" si="63"/>
        <v>是</v>
      </c>
      <c r="H1349" s="122" t="str">
        <f t="shared" si="64"/>
        <v>款</v>
      </c>
    </row>
    <row r="1350" spans="1:10" ht="36" customHeight="1">
      <c r="A1350" s="366">
        <v>229</v>
      </c>
      <c r="B1350" s="367" t="s">
        <v>152</v>
      </c>
      <c r="C1350" s="254" t="s">
        <v>153</v>
      </c>
      <c r="D1350" s="256">
        <v>0</v>
      </c>
      <c r="E1350" s="256">
        <v>0</v>
      </c>
      <c r="F1350" s="63" t="str">
        <f t="shared" si="65"/>
        <v/>
      </c>
      <c r="G1350" s="230" t="str">
        <f t="shared" si="63"/>
        <v>是</v>
      </c>
      <c r="H1350" s="122" t="str">
        <f t="shared" si="64"/>
        <v>类</v>
      </c>
    </row>
    <row r="1351" spans="1:10" ht="36" hidden="1" customHeight="1">
      <c r="A1351" s="366">
        <v>22902</v>
      </c>
      <c r="B1351" s="367" t="s">
        <v>2449</v>
      </c>
      <c r="C1351" s="254" t="s">
        <v>2450</v>
      </c>
      <c r="D1351" s="256"/>
      <c r="E1351" s="256"/>
      <c r="F1351" s="63" t="str">
        <f t="shared" si="65"/>
        <v/>
      </c>
      <c r="G1351" s="230" t="str">
        <f t="shared" si="63"/>
        <v>否</v>
      </c>
      <c r="H1351" s="122" t="str">
        <f t="shared" si="64"/>
        <v>款</v>
      </c>
    </row>
    <row r="1352" spans="1:10" ht="36" hidden="1" customHeight="1">
      <c r="A1352" s="366">
        <v>22999</v>
      </c>
      <c r="B1352" s="367" t="s">
        <v>2451</v>
      </c>
      <c r="C1352" s="254" t="s">
        <v>2116</v>
      </c>
      <c r="D1352" s="256">
        <v>0</v>
      </c>
      <c r="E1352" s="256">
        <v>0</v>
      </c>
      <c r="F1352" s="63" t="str">
        <f t="shared" si="65"/>
        <v/>
      </c>
      <c r="G1352" s="230" t="str">
        <f t="shared" si="63"/>
        <v>否</v>
      </c>
      <c r="H1352" s="122" t="str">
        <f t="shared" si="64"/>
        <v>款</v>
      </c>
    </row>
    <row r="1353" spans="1:10" ht="36" hidden="1" customHeight="1">
      <c r="A1353" s="370" t="s">
        <v>2452</v>
      </c>
      <c r="B1353" s="372" t="s">
        <v>2452</v>
      </c>
      <c r="C1353" s="373" t="s">
        <v>552</v>
      </c>
      <c r="D1353" s="256"/>
      <c r="E1353" s="256"/>
      <c r="F1353" s="63" t="str">
        <f t="shared" si="65"/>
        <v/>
      </c>
      <c r="G1353" s="230" t="str">
        <f t="shared" si="63"/>
        <v>否</v>
      </c>
      <c r="H1353" s="122" t="str">
        <f t="shared" si="64"/>
        <v>项</v>
      </c>
    </row>
    <row r="1354" spans="1:10" ht="36" customHeight="1">
      <c r="B1354" s="385"/>
      <c r="C1354" s="373"/>
      <c r="D1354" s="386"/>
      <c r="E1354" s="256"/>
      <c r="F1354" s="63" t="str">
        <f t="shared" si="65"/>
        <v/>
      </c>
      <c r="G1354" s="230" t="str">
        <f t="shared" si="63"/>
        <v>是</v>
      </c>
    </row>
    <row r="1355" spans="1:10" ht="36" customHeight="1">
      <c r="B1355" s="387"/>
      <c r="C1355" s="388" t="s">
        <v>2453</v>
      </c>
      <c r="D1355" s="255">
        <f>D4+D250+D253+D273+D367+D423+D480+D540+D669+D743+D823+D847+D960+D1025+D1096+D1117+D1145+D1155+D1201+D1222+D1281+D1340+D1341+D1348+D1350</f>
        <v>719430</v>
      </c>
      <c r="E1355" s="255">
        <f>E4+E250+E253+E273+E367+E423+E480+E540+E669+E743+E823+E847+E960+E1025+E1096+E1117+E1145+E1155+E1201+E1222+E1281+E1340+E1341+E1348+E1350</f>
        <v>459060</v>
      </c>
      <c r="F1355" s="63">
        <f t="shared" si="65"/>
        <v>-0.36199999999999999</v>
      </c>
      <c r="G1355" s="230" t="str">
        <f t="shared" si="63"/>
        <v>是</v>
      </c>
      <c r="J1355" s="323"/>
    </row>
    <row r="1356" spans="1:10">
      <c r="D1356" s="323"/>
    </row>
    <row r="1357" spans="1:10">
      <c r="D1357" s="339"/>
    </row>
    <row r="1358" spans="1:10">
      <c r="D1358" s="323"/>
      <c r="I1358" s="280"/>
    </row>
    <row r="1359" spans="1:10">
      <c r="D1359" s="339"/>
      <c r="E1359" s="323"/>
    </row>
    <row r="1360" spans="1:10">
      <c r="D1360" s="323"/>
      <c r="E1360" s="323"/>
    </row>
    <row r="1361" spans="4:6">
      <c r="D1361" s="323"/>
    </row>
    <row r="1362" spans="4:6">
      <c r="D1362" s="339"/>
    </row>
    <row r="1363" spans="4:6">
      <c r="D1363" s="323"/>
    </row>
    <row r="1364" spans="4:6">
      <c r="D1364" s="323"/>
    </row>
    <row r="1365" spans="4:6">
      <c r="D1365" s="323"/>
    </row>
    <row r="1366" spans="4:6">
      <c r="D1366" s="323"/>
    </row>
    <row r="1367" spans="4:6">
      <c r="D1367" s="339"/>
      <c r="F1367" s="280" t="str">
        <f>IF(D1355&lt;&gt;0,IF((E1355/D1355-1)&lt;-30%,"",IF((E1355/D1355-1)&gt;150%,"",E1355/D1355-1)),"")</f>
        <v/>
      </c>
    </row>
    <row r="1368" spans="4:6">
      <c r="D1368" s="323"/>
    </row>
  </sheetData>
  <autoFilter ref="A3:J1355">
    <filterColumn colId="6">
      <filters>
        <filter val="是"/>
      </filters>
    </filterColumn>
  </autoFilter>
  <mergeCells count="1">
    <mergeCell ref="C1:F1"/>
  </mergeCells>
  <phoneticPr fontId="99" type="noConversion"/>
  <conditionalFormatting sqref="G4">
    <cfRule type="cellIs" dxfId="1399" priority="1439" stopIfTrue="1" operator="lessThan">
      <formula>0</formula>
    </cfRule>
  </conditionalFormatting>
  <conditionalFormatting sqref="G5">
    <cfRule type="cellIs" dxfId="1398" priority="1351" stopIfTrue="1" operator="lessThan">
      <formula>0</formula>
    </cfRule>
  </conditionalFormatting>
  <conditionalFormatting sqref="G6">
    <cfRule type="cellIs" dxfId="1397" priority="1350" stopIfTrue="1" operator="lessThan">
      <formula>0</formula>
    </cfRule>
  </conditionalFormatting>
  <conditionalFormatting sqref="G7">
    <cfRule type="cellIs" dxfId="1396" priority="1349" stopIfTrue="1" operator="lessThan">
      <formula>0</formula>
    </cfRule>
  </conditionalFormatting>
  <conditionalFormatting sqref="G8">
    <cfRule type="cellIs" dxfId="1395" priority="1348" stopIfTrue="1" operator="lessThan">
      <formula>0</formula>
    </cfRule>
  </conditionalFormatting>
  <conditionalFormatting sqref="G9">
    <cfRule type="cellIs" dxfId="1394" priority="1347" stopIfTrue="1" operator="lessThan">
      <formula>0</formula>
    </cfRule>
  </conditionalFormatting>
  <conditionalFormatting sqref="G10">
    <cfRule type="cellIs" dxfId="1393" priority="1346" stopIfTrue="1" operator="lessThan">
      <formula>0</formula>
    </cfRule>
  </conditionalFormatting>
  <conditionalFormatting sqref="G11">
    <cfRule type="cellIs" dxfId="1392" priority="1345" stopIfTrue="1" operator="lessThan">
      <formula>0</formula>
    </cfRule>
  </conditionalFormatting>
  <conditionalFormatting sqref="G12">
    <cfRule type="cellIs" dxfId="1391" priority="1344" stopIfTrue="1" operator="lessThan">
      <formula>0</formula>
    </cfRule>
  </conditionalFormatting>
  <conditionalFormatting sqref="G13">
    <cfRule type="cellIs" dxfId="1390" priority="1343" stopIfTrue="1" operator="lessThan">
      <formula>0</formula>
    </cfRule>
  </conditionalFormatting>
  <conditionalFormatting sqref="G14">
    <cfRule type="cellIs" dxfId="1389" priority="1342" stopIfTrue="1" operator="lessThan">
      <formula>0</formula>
    </cfRule>
  </conditionalFormatting>
  <conditionalFormatting sqref="G15">
    <cfRule type="cellIs" dxfId="1388" priority="1341" stopIfTrue="1" operator="lessThan">
      <formula>0</formula>
    </cfRule>
  </conditionalFormatting>
  <conditionalFormatting sqref="G16">
    <cfRule type="cellIs" dxfId="1387" priority="1340" stopIfTrue="1" operator="lessThan">
      <formula>0</formula>
    </cfRule>
  </conditionalFormatting>
  <conditionalFormatting sqref="G17">
    <cfRule type="cellIs" dxfId="1386" priority="1339" stopIfTrue="1" operator="lessThan">
      <formula>0</formula>
    </cfRule>
  </conditionalFormatting>
  <conditionalFormatting sqref="G18">
    <cfRule type="cellIs" dxfId="1385" priority="1338" stopIfTrue="1" operator="lessThan">
      <formula>0</formula>
    </cfRule>
  </conditionalFormatting>
  <conditionalFormatting sqref="G19">
    <cfRule type="cellIs" dxfId="1384" priority="1337" stopIfTrue="1" operator="lessThan">
      <formula>0</formula>
    </cfRule>
  </conditionalFormatting>
  <conditionalFormatting sqref="G20">
    <cfRule type="cellIs" dxfId="1383" priority="1336" stopIfTrue="1" operator="lessThan">
      <formula>0</formula>
    </cfRule>
  </conditionalFormatting>
  <conditionalFormatting sqref="G21">
    <cfRule type="cellIs" dxfId="1382" priority="1335" stopIfTrue="1" operator="lessThan">
      <formula>0</formula>
    </cfRule>
  </conditionalFormatting>
  <conditionalFormatting sqref="G22">
    <cfRule type="cellIs" dxfId="1381" priority="1334" stopIfTrue="1" operator="lessThan">
      <formula>0</formula>
    </cfRule>
  </conditionalFormatting>
  <conditionalFormatting sqref="G23">
    <cfRule type="cellIs" dxfId="1380" priority="1333" stopIfTrue="1" operator="lessThan">
      <formula>0</formula>
    </cfRule>
  </conditionalFormatting>
  <conditionalFormatting sqref="G24">
    <cfRule type="cellIs" dxfId="1379" priority="1332" stopIfTrue="1" operator="lessThan">
      <formula>0</formula>
    </cfRule>
  </conditionalFormatting>
  <conditionalFormatting sqref="G25">
    <cfRule type="cellIs" dxfId="1378" priority="1331" stopIfTrue="1" operator="lessThan">
      <formula>0</formula>
    </cfRule>
  </conditionalFormatting>
  <conditionalFormatting sqref="G26">
    <cfRule type="cellIs" dxfId="1377" priority="1330" stopIfTrue="1" operator="lessThan">
      <formula>0</formula>
    </cfRule>
  </conditionalFormatting>
  <conditionalFormatting sqref="G27">
    <cfRule type="cellIs" dxfId="1376" priority="1329" stopIfTrue="1" operator="lessThan">
      <formula>0</formula>
    </cfRule>
  </conditionalFormatting>
  <conditionalFormatting sqref="G28">
    <cfRule type="cellIs" dxfId="1375" priority="1328" stopIfTrue="1" operator="lessThan">
      <formula>0</formula>
    </cfRule>
  </conditionalFormatting>
  <conditionalFormatting sqref="G29">
    <cfRule type="cellIs" dxfId="1374" priority="1327" stopIfTrue="1" operator="lessThan">
      <formula>0</formula>
    </cfRule>
  </conditionalFormatting>
  <conditionalFormatting sqref="G30">
    <cfRule type="cellIs" dxfId="1373" priority="1326" stopIfTrue="1" operator="lessThan">
      <formula>0</formula>
    </cfRule>
  </conditionalFormatting>
  <conditionalFormatting sqref="G31">
    <cfRule type="cellIs" dxfId="1372" priority="1325" stopIfTrue="1" operator="lessThan">
      <formula>0</formula>
    </cfRule>
  </conditionalFormatting>
  <conditionalFormatting sqref="G32">
    <cfRule type="cellIs" dxfId="1371" priority="1324" stopIfTrue="1" operator="lessThan">
      <formula>0</formula>
    </cfRule>
  </conditionalFormatting>
  <conditionalFormatting sqref="G33">
    <cfRule type="cellIs" dxfId="1370" priority="1323" stopIfTrue="1" operator="lessThan">
      <formula>0</formula>
    </cfRule>
  </conditionalFormatting>
  <conditionalFormatting sqref="G34">
    <cfRule type="cellIs" dxfId="1369" priority="1322" stopIfTrue="1" operator="lessThan">
      <formula>0</formula>
    </cfRule>
  </conditionalFormatting>
  <conditionalFormatting sqref="G35">
    <cfRule type="cellIs" dxfId="1368" priority="1321" stopIfTrue="1" operator="lessThan">
      <formula>0</formula>
    </cfRule>
  </conditionalFormatting>
  <conditionalFormatting sqref="G36">
    <cfRule type="cellIs" dxfId="1367" priority="1320" stopIfTrue="1" operator="lessThan">
      <formula>0</formula>
    </cfRule>
  </conditionalFormatting>
  <conditionalFormatting sqref="G37">
    <cfRule type="cellIs" dxfId="1366" priority="1319" stopIfTrue="1" operator="lessThan">
      <formula>0</formula>
    </cfRule>
  </conditionalFormatting>
  <conditionalFormatting sqref="G38">
    <cfRule type="cellIs" dxfId="1365" priority="1318" stopIfTrue="1" operator="lessThan">
      <formula>0</formula>
    </cfRule>
  </conditionalFormatting>
  <conditionalFormatting sqref="G39">
    <cfRule type="cellIs" dxfId="1364" priority="1317" stopIfTrue="1" operator="lessThan">
      <formula>0</formula>
    </cfRule>
  </conditionalFormatting>
  <conditionalFormatting sqref="G40">
    <cfRule type="cellIs" dxfId="1363" priority="1316" stopIfTrue="1" operator="lessThan">
      <formula>0</formula>
    </cfRule>
  </conditionalFormatting>
  <conditionalFormatting sqref="G41">
    <cfRule type="cellIs" dxfId="1362" priority="1315" stopIfTrue="1" operator="lessThan">
      <formula>0</formula>
    </cfRule>
  </conditionalFormatting>
  <conditionalFormatting sqref="G42">
    <cfRule type="cellIs" dxfId="1361" priority="1314" stopIfTrue="1" operator="lessThan">
      <formula>0</formula>
    </cfRule>
  </conditionalFormatting>
  <conditionalFormatting sqref="G43">
    <cfRule type="cellIs" dxfId="1360" priority="1313" stopIfTrue="1" operator="lessThan">
      <formula>0</formula>
    </cfRule>
  </conditionalFormatting>
  <conditionalFormatting sqref="G44">
    <cfRule type="cellIs" dxfId="1359" priority="1312" stopIfTrue="1" operator="lessThan">
      <formula>0</formula>
    </cfRule>
  </conditionalFormatting>
  <conditionalFormatting sqref="G45">
    <cfRule type="cellIs" dxfId="1358" priority="1311" stopIfTrue="1" operator="lessThan">
      <formula>0</formula>
    </cfRule>
  </conditionalFormatting>
  <conditionalFormatting sqref="G46">
    <cfRule type="cellIs" dxfId="1357" priority="1310" stopIfTrue="1" operator="lessThan">
      <formula>0</formula>
    </cfRule>
  </conditionalFormatting>
  <conditionalFormatting sqref="G47">
    <cfRule type="cellIs" dxfId="1356" priority="1309" stopIfTrue="1" operator="lessThan">
      <formula>0</formula>
    </cfRule>
  </conditionalFormatting>
  <conditionalFormatting sqref="G48">
    <cfRule type="cellIs" dxfId="1355" priority="1308" stopIfTrue="1" operator="lessThan">
      <formula>0</formula>
    </cfRule>
  </conditionalFormatting>
  <conditionalFormatting sqref="G49">
    <cfRule type="cellIs" dxfId="1354" priority="1307" stopIfTrue="1" operator="lessThan">
      <formula>0</formula>
    </cfRule>
  </conditionalFormatting>
  <conditionalFormatting sqref="G50">
    <cfRule type="cellIs" dxfId="1353" priority="1306" stopIfTrue="1" operator="lessThan">
      <formula>0</formula>
    </cfRule>
  </conditionalFormatting>
  <conditionalFormatting sqref="G51">
    <cfRule type="cellIs" dxfId="1352" priority="1305" stopIfTrue="1" operator="lessThan">
      <formula>0</formula>
    </cfRule>
  </conditionalFormatting>
  <conditionalFormatting sqref="G52">
    <cfRule type="cellIs" dxfId="1351" priority="1304" stopIfTrue="1" operator="lessThan">
      <formula>0</formula>
    </cfRule>
  </conditionalFormatting>
  <conditionalFormatting sqref="G53">
    <cfRule type="cellIs" dxfId="1350" priority="1303" stopIfTrue="1" operator="lessThan">
      <formula>0</formula>
    </cfRule>
  </conditionalFormatting>
  <conditionalFormatting sqref="G54">
    <cfRule type="cellIs" dxfId="1349" priority="1302" stopIfTrue="1" operator="lessThan">
      <formula>0</formula>
    </cfRule>
  </conditionalFormatting>
  <conditionalFormatting sqref="G55">
    <cfRule type="cellIs" dxfId="1348" priority="1301" stopIfTrue="1" operator="lessThan">
      <formula>0</formula>
    </cfRule>
  </conditionalFormatting>
  <conditionalFormatting sqref="G56">
    <cfRule type="cellIs" dxfId="1347" priority="1300" stopIfTrue="1" operator="lessThan">
      <formula>0</formula>
    </cfRule>
  </conditionalFormatting>
  <conditionalFormatting sqref="G57">
    <cfRule type="cellIs" dxfId="1346" priority="1299" stopIfTrue="1" operator="lessThan">
      <formula>0</formula>
    </cfRule>
  </conditionalFormatting>
  <conditionalFormatting sqref="G58">
    <cfRule type="cellIs" dxfId="1345" priority="1298" stopIfTrue="1" operator="lessThan">
      <formula>0</formula>
    </cfRule>
  </conditionalFormatting>
  <conditionalFormatting sqref="G59">
    <cfRule type="cellIs" dxfId="1344" priority="1297" stopIfTrue="1" operator="lessThan">
      <formula>0</formula>
    </cfRule>
  </conditionalFormatting>
  <conditionalFormatting sqref="G60">
    <cfRule type="cellIs" dxfId="1343" priority="1296" stopIfTrue="1" operator="lessThan">
      <formula>0</formula>
    </cfRule>
  </conditionalFormatting>
  <conditionalFormatting sqref="G61">
    <cfRule type="cellIs" dxfId="1342" priority="1295" stopIfTrue="1" operator="lessThan">
      <formula>0</formula>
    </cfRule>
  </conditionalFormatting>
  <conditionalFormatting sqref="G62">
    <cfRule type="cellIs" dxfId="1341" priority="1294" stopIfTrue="1" operator="lessThan">
      <formula>0</formula>
    </cfRule>
  </conditionalFormatting>
  <conditionalFormatting sqref="G63">
    <cfRule type="cellIs" dxfId="1340" priority="1293" stopIfTrue="1" operator="lessThan">
      <formula>0</formula>
    </cfRule>
  </conditionalFormatting>
  <conditionalFormatting sqref="G64">
    <cfRule type="cellIs" dxfId="1339" priority="1292" stopIfTrue="1" operator="lessThan">
      <formula>0</formula>
    </cfRule>
  </conditionalFormatting>
  <conditionalFormatting sqref="G65">
    <cfRule type="cellIs" dxfId="1338" priority="1291" stopIfTrue="1" operator="lessThan">
      <formula>0</formula>
    </cfRule>
  </conditionalFormatting>
  <conditionalFormatting sqref="G66">
    <cfRule type="cellIs" dxfId="1337" priority="1290" stopIfTrue="1" operator="lessThan">
      <formula>0</formula>
    </cfRule>
  </conditionalFormatting>
  <conditionalFormatting sqref="G67">
    <cfRule type="cellIs" dxfId="1336" priority="1289" stopIfTrue="1" operator="lessThan">
      <formula>0</formula>
    </cfRule>
  </conditionalFormatting>
  <conditionalFormatting sqref="G68">
    <cfRule type="cellIs" dxfId="1335" priority="1288" stopIfTrue="1" operator="lessThan">
      <formula>0</formula>
    </cfRule>
  </conditionalFormatting>
  <conditionalFormatting sqref="G69">
    <cfRule type="cellIs" dxfId="1334" priority="1287" stopIfTrue="1" operator="lessThan">
      <formula>0</formula>
    </cfRule>
  </conditionalFormatting>
  <conditionalFormatting sqref="G70">
    <cfRule type="cellIs" dxfId="1333" priority="1286" stopIfTrue="1" operator="lessThan">
      <formula>0</formula>
    </cfRule>
  </conditionalFormatting>
  <conditionalFormatting sqref="G71">
    <cfRule type="cellIs" dxfId="1332" priority="1285" stopIfTrue="1" operator="lessThan">
      <formula>0</formula>
    </cfRule>
  </conditionalFormatting>
  <conditionalFormatting sqref="G72">
    <cfRule type="cellIs" dxfId="1331" priority="1284" stopIfTrue="1" operator="lessThan">
      <formula>0</formula>
    </cfRule>
  </conditionalFormatting>
  <conditionalFormatting sqref="G73">
    <cfRule type="cellIs" dxfId="1330" priority="1283" stopIfTrue="1" operator="lessThan">
      <formula>0</formula>
    </cfRule>
  </conditionalFormatting>
  <conditionalFormatting sqref="G74">
    <cfRule type="cellIs" dxfId="1329" priority="1282" stopIfTrue="1" operator="lessThan">
      <formula>0</formula>
    </cfRule>
  </conditionalFormatting>
  <conditionalFormatting sqref="G75">
    <cfRule type="cellIs" dxfId="1328" priority="1281" stopIfTrue="1" operator="lessThan">
      <formula>0</formula>
    </cfRule>
  </conditionalFormatting>
  <conditionalFormatting sqref="G76">
    <cfRule type="cellIs" dxfId="1327" priority="1280" stopIfTrue="1" operator="lessThan">
      <formula>0</formula>
    </cfRule>
  </conditionalFormatting>
  <conditionalFormatting sqref="G77">
    <cfRule type="cellIs" dxfId="1326" priority="1279" stopIfTrue="1" operator="lessThan">
      <formula>0</formula>
    </cfRule>
  </conditionalFormatting>
  <conditionalFormatting sqref="G78">
    <cfRule type="cellIs" dxfId="1325" priority="1278" stopIfTrue="1" operator="lessThan">
      <formula>0</formula>
    </cfRule>
  </conditionalFormatting>
  <conditionalFormatting sqref="G79">
    <cfRule type="cellIs" dxfId="1324" priority="1277" stopIfTrue="1" operator="lessThan">
      <formula>0</formula>
    </cfRule>
  </conditionalFormatting>
  <conditionalFormatting sqref="G80">
    <cfRule type="cellIs" dxfId="1323" priority="1276" stopIfTrue="1" operator="lessThan">
      <formula>0</formula>
    </cfRule>
  </conditionalFormatting>
  <conditionalFormatting sqref="G81">
    <cfRule type="cellIs" dxfId="1322" priority="1275" stopIfTrue="1" operator="lessThan">
      <formula>0</formula>
    </cfRule>
  </conditionalFormatting>
  <conditionalFormatting sqref="G82">
    <cfRule type="cellIs" dxfId="1321" priority="1274" stopIfTrue="1" operator="lessThan">
      <formula>0</formula>
    </cfRule>
  </conditionalFormatting>
  <conditionalFormatting sqref="G83">
    <cfRule type="cellIs" dxfId="1320" priority="1273" stopIfTrue="1" operator="lessThan">
      <formula>0</formula>
    </cfRule>
  </conditionalFormatting>
  <conditionalFormatting sqref="G84">
    <cfRule type="cellIs" dxfId="1319" priority="1272" stopIfTrue="1" operator="lessThan">
      <formula>0</formula>
    </cfRule>
  </conditionalFormatting>
  <conditionalFormatting sqref="G85">
    <cfRule type="cellIs" dxfId="1318" priority="1271" stopIfTrue="1" operator="lessThan">
      <formula>0</formula>
    </cfRule>
  </conditionalFormatting>
  <conditionalFormatting sqref="G86">
    <cfRule type="cellIs" dxfId="1317" priority="1270" stopIfTrue="1" operator="lessThan">
      <formula>0</formula>
    </cfRule>
  </conditionalFormatting>
  <conditionalFormatting sqref="G87">
    <cfRule type="cellIs" dxfId="1316" priority="1269" stopIfTrue="1" operator="lessThan">
      <formula>0</formula>
    </cfRule>
  </conditionalFormatting>
  <conditionalFormatting sqref="G88">
    <cfRule type="cellIs" dxfId="1315" priority="1268" stopIfTrue="1" operator="lessThan">
      <formula>0</formula>
    </cfRule>
  </conditionalFormatting>
  <conditionalFormatting sqref="G89">
    <cfRule type="cellIs" dxfId="1314" priority="1267" stopIfTrue="1" operator="lessThan">
      <formula>0</formula>
    </cfRule>
  </conditionalFormatting>
  <conditionalFormatting sqref="G90">
    <cfRule type="cellIs" dxfId="1313" priority="1266" stopIfTrue="1" operator="lessThan">
      <formula>0</formula>
    </cfRule>
  </conditionalFormatting>
  <conditionalFormatting sqref="G91">
    <cfRule type="cellIs" dxfId="1312" priority="1265" stopIfTrue="1" operator="lessThan">
      <formula>0</formula>
    </cfRule>
  </conditionalFormatting>
  <conditionalFormatting sqref="G92">
    <cfRule type="cellIs" dxfId="1311" priority="1264" stopIfTrue="1" operator="lessThan">
      <formula>0</formula>
    </cfRule>
  </conditionalFormatting>
  <conditionalFormatting sqref="G93">
    <cfRule type="cellIs" dxfId="1310" priority="1263" stopIfTrue="1" operator="lessThan">
      <formula>0</formula>
    </cfRule>
  </conditionalFormatting>
  <conditionalFormatting sqref="G94">
    <cfRule type="cellIs" dxfId="1309" priority="1262" stopIfTrue="1" operator="lessThan">
      <formula>0</formula>
    </cfRule>
  </conditionalFormatting>
  <conditionalFormatting sqref="G95">
    <cfRule type="cellIs" dxfId="1308" priority="1261" stopIfTrue="1" operator="lessThan">
      <formula>0</formula>
    </cfRule>
  </conditionalFormatting>
  <conditionalFormatting sqref="G96">
    <cfRule type="cellIs" dxfId="1307" priority="1260" stopIfTrue="1" operator="lessThan">
      <formula>0</formula>
    </cfRule>
  </conditionalFormatting>
  <conditionalFormatting sqref="G97">
    <cfRule type="cellIs" dxfId="1306" priority="1259" stopIfTrue="1" operator="lessThan">
      <formula>0</formula>
    </cfRule>
  </conditionalFormatting>
  <conditionalFormatting sqref="G98">
    <cfRule type="cellIs" dxfId="1305" priority="1258" stopIfTrue="1" operator="lessThan">
      <formula>0</formula>
    </cfRule>
  </conditionalFormatting>
  <conditionalFormatting sqref="G99">
    <cfRule type="cellIs" dxfId="1304" priority="1257" stopIfTrue="1" operator="lessThan">
      <formula>0</formula>
    </cfRule>
  </conditionalFormatting>
  <conditionalFormatting sqref="G100">
    <cfRule type="cellIs" dxfId="1303" priority="1256" stopIfTrue="1" operator="lessThan">
      <formula>0</formula>
    </cfRule>
  </conditionalFormatting>
  <conditionalFormatting sqref="G101">
    <cfRule type="cellIs" dxfId="1302" priority="1255" stopIfTrue="1" operator="lessThan">
      <formula>0</formula>
    </cfRule>
  </conditionalFormatting>
  <conditionalFormatting sqref="G102">
    <cfRule type="cellIs" dxfId="1301" priority="1254" stopIfTrue="1" operator="lessThan">
      <formula>0</formula>
    </cfRule>
  </conditionalFormatting>
  <conditionalFormatting sqref="G103">
    <cfRule type="cellIs" dxfId="1300" priority="1253" stopIfTrue="1" operator="lessThan">
      <formula>0</formula>
    </cfRule>
  </conditionalFormatting>
  <conditionalFormatting sqref="G104">
    <cfRule type="cellIs" dxfId="1299" priority="1252" stopIfTrue="1" operator="lessThan">
      <formula>0</formula>
    </cfRule>
  </conditionalFormatting>
  <conditionalFormatting sqref="G105">
    <cfRule type="cellIs" dxfId="1298" priority="1251" stopIfTrue="1" operator="lessThan">
      <formula>0</formula>
    </cfRule>
  </conditionalFormatting>
  <conditionalFormatting sqref="G106">
    <cfRule type="cellIs" dxfId="1297" priority="1250" stopIfTrue="1" operator="lessThan">
      <formula>0</formula>
    </cfRule>
  </conditionalFormatting>
  <conditionalFormatting sqref="G107">
    <cfRule type="cellIs" dxfId="1296" priority="1249" stopIfTrue="1" operator="lessThan">
      <formula>0</formula>
    </cfRule>
  </conditionalFormatting>
  <conditionalFormatting sqref="G108">
    <cfRule type="cellIs" dxfId="1295" priority="1248" stopIfTrue="1" operator="lessThan">
      <formula>0</formula>
    </cfRule>
  </conditionalFormatting>
  <conditionalFormatting sqref="G109">
    <cfRule type="cellIs" dxfId="1294" priority="1247" stopIfTrue="1" operator="lessThan">
      <formula>0</formula>
    </cfRule>
  </conditionalFormatting>
  <conditionalFormatting sqref="G110">
    <cfRule type="cellIs" dxfId="1293" priority="1246" stopIfTrue="1" operator="lessThan">
      <formula>0</formula>
    </cfRule>
  </conditionalFormatting>
  <conditionalFormatting sqref="G111">
    <cfRule type="cellIs" dxfId="1292" priority="1245" stopIfTrue="1" operator="lessThan">
      <formula>0</formula>
    </cfRule>
  </conditionalFormatting>
  <conditionalFormatting sqref="G112">
    <cfRule type="cellIs" dxfId="1291" priority="1244" stopIfTrue="1" operator="lessThan">
      <formula>0</formula>
    </cfRule>
  </conditionalFormatting>
  <conditionalFormatting sqref="G113">
    <cfRule type="cellIs" dxfId="1290" priority="1243" stopIfTrue="1" operator="lessThan">
      <formula>0</formula>
    </cfRule>
  </conditionalFormatting>
  <conditionalFormatting sqref="G114">
    <cfRule type="cellIs" dxfId="1289" priority="1242" stopIfTrue="1" operator="lessThan">
      <formula>0</formula>
    </cfRule>
  </conditionalFormatting>
  <conditionalFormatting sqref="G115">
    <cfRule type="cellIs" dxfId="1288" priority="1241" stopIfTrue="1" operator="lessThan">
      <formula>0</formula>
    </cfRule>
  </conditionalFormatting>
  <conditionalFormatting sqref="G116">
    <cfRule type="cellIs" dxfId="1287" priority="1240" stopIfTrue="1" operator="lessThan">
      <formula>0</formula>
    </cfRule>
  </conditionalFormatting>
  <conditionalFormatting sqref="G117">
    <cfRule type="cellIs" dxfId="1286" priority="1239" stopIfTrue="1" operator="lessThan">
      <formula>0</formula>
    </cfRule>
  </conditionalFormatting>
  <conditionalFormatting sqref="G118">
    <cfRule type="cellIs" dxfId="1285" priority="1238" stopIfTrue="1" operator="lessThan">
      <formula>0</formula>
    </cfRule>
  </conditionalFormatting>
  <conditionalFormatting sqref="G119">
    <cfRule type="cellIs" dxfId="1284" priority="1237" stopIfTrue="1" operator="lessThan">
      <formula>0</formula>
    </cfRule>
  </conditionalFormatting>
  <conditionalFormatting sqref="G120">
    <cfRule type="cellIs" dxfId="1283" priority="1236" stopIfTrue="1" operator="lessThan">
      <formula>0</formula>
    </cfRule>
  </conditionalFormatting>
  <conditionalFormatting sqref="G121">
    <cfRule type="cellIs" dxfId="1282" priority="1235" stopIfTrue="1" operator="lessThan">
      <formula>0</formula>
    </cfRule>
  </conditionalFormatting>
  <conditionalFormatting sqref="G122">
    <cfRule type="cellIs" dxfId="1281" priority="1234" stopIfTrue="1" operator="lessThan">
      <formula>0</formula>
    </cfRule>
  </conditionalFormatting>
  <conditionalFormatting sqref="G123">
    <cfRule type="cellIs" dxfId="1280" priority="1233" stopIfTrue="1" operator="lessThan">
      <formula>0</formula>
    </cfRule>
  </conditionalFormatting>
  <conditionalFormatting sqref="G124">
    <cfRule type="cellIs" dxfId="1279" priority="1232" stopIfTrue="1" operator="lessThan">
      <formula>0</formula>
    </cfRule>
  </conditionalFormatting>
  <conditionalFormatting sqref="G125">
    <cfRule type="cellIs" dxfId="1278" priority="1231" stopIfTrue="1" operator="lessThan">
      <formula>0</formula>
    </cfRule>
  </conditionalFormatting>
  <conditionalFormatting sqref="G126">
    <cfRule type="cellIs" dxfId="1277" priority="1230" stopIfTrue="1" operator="lessThan">
      <formula>0</formula>
    </cfRule>
  </conditionalFormatting>
  <conditionalFormatting sqref="G127">
    <cfRule type="cellIs" dxfId="1276" priority="1229" stopIfTrue="1" operator="lessThan">
      <formula>0</formula>
    </cfRule>
  </conditionalFormatting>
  <conditionalFormatting sqref="G128">
    <cfRule type="cellIs" dxfId="1275" priority="1228" stopIfTrue="1" operator="lessThan">
      <formula>0</formula>
    </cfRule>
  </conditionalFormatting>
  <conditionalFormatting sqref="G129">
    <cfRule type="cellIs" dxfId="1274" priority="1227" stopIfTrue="1" operator="lessThan">
      <formula>0</formula>
    </cfRule>
  </conditionalFormatting>
  <conditionalFormatting sqref="G130">
    <cfRule type="cellIs" dxfId="1273" priority="1226" stopIfTrue="1" operator="lessThan">
      <formula>0</formula>
    </cfRule>
  </conditionalFormatting>
  <conditionalFormatting sqref="G131">
    <cfRule type="cellIs" dxfId="1272" priority="1225" stopIfTrue="1" operator="lessThan">
      <formula>0</formula>
    </cfRule>
  </conditionalFormatting>
  <conditionalFormatting sqref="G132">
    <cfRule type="cellIs" dxfId="1271" priority="1224" stopIfTrue="1" operator="lessThan">
      <formula>0</formula>
    </cfRule>
  </conditionalFormatting>
  <conditionalFormatting sqref="G133">
    <cfRule type="cellIs" dxfId="1270" priority="1223" stopIfTrue="1" operator="lessThan">
      <formula>0</formula>
    </cfRule>
  </conditionalFormatting>
  <conditionalFormatting sqref="G134">
    <cfRule type="cellIs" dxfId="1269" priority="1222" stopIfTrue="1" operator="lessThan">
      <formula>0</formula>
    </cfRule>
  </conditionalFormatting>
  <conditionalFormatting sqref="G135">
    <cfRule type="cellIs" dxfId="1268" priority="1221" stopIfTrue="1" operator="lessThan">
      <formula>0</formula>
    </cfRule>
  </conditionalFormatting>
  <conditionalFormatting sqref="G136">
    <cfRule type="cellIs" dxfId="1267" priority="1220" stopIfTrue="1" operator="lessThan">
      <formula>0</formula>
    </cfRule>
  </conditionalFormatting>
  <conditionalFormatting sqref="G137">
    <cfRule type="cellIs" dxfId="1266" priority="1219" stopIfTrue="1" operator="lessThan">
      <formula>0</formula>
    </cfRule>
  </conditionalFormatting>
  <conditionalFormatting sqref="G138">
    <cfRule type="cellIs" dxfId="1265" priority="1218" stopIfTrue="1" operator="lessThan">
      <formula>0</formula>
    </cfRule>
  </conditionalFormatting>
  <conditionalFormatting sqref="G139">
    <cfRule type="cellIs" dxfId="1264" priority="1217" stopIfTrue="1" operator="lessThan">
      <formula>0</formula>
    </cfRule>
  </conditionalFormatting>
  <conditionalFormatting sqref="G140">
    <cfRule type="cellIs" dxfId="1263" priority="1216" stopIfTrue="1" operator="lessThan">
      <formula>0</formula>
    </cfRule>
  </conditionalFormatting>
  <conditionalFormatting sqref="G141">
    <cfRule type="cellIs" dxfId="1262" priority="1215" stopIfTrue="1" operator="lessThan">
      <formula>0</formula>
    </cfRule>
  </conditionalFormatting>
  <conditionalFormatting sqref="G142">
    <cfRule type="cellIs" dxfId="1261" priority="1214" stopIfTrue="1" operator="lessThan">
      <formula>0</formula>
    </cfRule>
  </conditionalFormatting>
  <conditionalFormatting sqref="G143">
    <cfRule type="cellIs" dxfId="1260" priority="1213" stopIfTrue="1" operator="lessThan">
      <formula>0</formula>
    </cfRule>
  </conditionalFormatting>
  <conditionalFormatting sqref="G144">
    <cfRule type="cellIs" dxfId="1259" priority="1212" stopIfTrue="1" operator="lessThan">
      <formula>0</formula>
    </cfRule>
  </conditionalFormatting>
  <conditionalFormatting sqref="G145">
    <cfRule type="cellIs" dxfId="1258" priority="1211" stopIfTrue="1" operator="lessThan">
      <formula>0</formula>
    </cfRule>
  </conditionalFormatting>
  <conditionalFormatting sqref="G146">
    <cfRule type="cellIs" dxfId="1257" priority="1210" stopIfTrue="1" operator="lessThan">
      <formula>0</formula>
    </cfRule>
  </conditionalFormatting>
  <conditionalFormatting sqref="G147">
    <cfRule type="cellIs" dxfId="1256" priority="1209" stopIfTrue="1" operator="lessThan">
      <formula>0</formula>
    </cfRule>
  </conditionalFormatting>
  <conditionalFormatting sqref="G148">
    <cfRule type="cellIs" dxfId="1255" priority="1208" stopIfTrue="1" operator="lessThan">
      <formula>0</formula>
    </cfRule>
  </conditionalFormatting>
  <conditionalFormatting sqref="G149">
    <cfRule type="cellIs" dxfId="1254" priority="1207" stopIfTrue="1" operator="lessThan">
      <formula>0</formula>
    </cfRule>
  </conditionalFormatting>
  <conditionalFormatting sqref="G150">
    <cfRule type="cellIs" dxfId="1253" priority="1206" stopIfTrue="1" operator="lessThan">
      <formula>0</formula>
    </cfRule>
  </conditionalFormatting>
  <conditionalFormatting sqref="G151">
    <cfRule type="cellIs" dxfId="1252" priority="1205" stopIfTrue="1" operator="lessThan">
      <formula>0</formula>
    </cfRule>
  </conditionalFormatting>
  <conditionalFormatting sqref="G152">
    <cfRule type="cellIs" dxfId="1251" priority="1204" stopIfTrue="1" operator="lessThan">
      <formula>0</formula>
    </cfRule>
  </conditionalFormatting>
  <conditionalFormatting sqref="G153">
    <cfRule type="cellIs" dxfId="1250" priority="1203" stopIfTrue="1" operator="lessThan">
      <formula>0</formula>
    </cfRule>
  </conditionalFormatting>
  <conditionalFormatting sqref="G154">
    <cfRule type="cellIs" dxfId="1249" priority="1202" stopIfTrue="1" operator="lessThan">
      <formula>0</formula>
    </cfRule>
  </conditionalFormatting>
  <conditionalFormatting sqref="G155">
    <cfRule type="cellIs" dxfId="1248" priority="1201" stopIfTrue="1" operator="lessThan">
      <formula>0</formula>
    </cfRule>
  </conditionalFormatting>
  <conditionalFormatting sqref="G156">
    <cfRule type="cellIs" dxfId="1247" priority="1200" stopIfTrue="1" operator="lessThan">
      <formula>0</formula>
    </cfRule>
  </conditionalFormatting>
  <conditionalFormatting sqref="G157">
    <cfRule type="cellIs" dxfId="1246" priority="1199" stopIfTrue="1" operator="lessThan">
      <formula>0</formula>
    </cfRule>
  </conditionalFormatting>
  <conditionalFormatting sqref="G158">
    <cfRule type="cellIs" dxfId="1245" priority="1198" stopIfTrue="1" operator="lessThan">
      <formula>0</formula>
    </cfRule>
  </conditionalFormatting>
  <conditionalFormatting sqref="G159">
    <cfRule type="cellIs" dxfId="1244" priority="1197" stopIfTrue="1" operator="lessThan">
      <formula>0</formula>
    </cfRule>
  </conditionalFormatting>
  <conditionalFormatting sqref="G160">
    <cfRule type="cellIs" dxfId="1243" priority="1196" stopIfTrue="1" operator="lessThan">
      <formula>0</formula>
    </cfRule>
  </conditionalFormatting>
  <conditionalFormatting sqref="G161">
    <cfRule type="cellIs" dxfId="1242" priority="1195" stopIfTrue="1" operator="lessThan">
      <formula>0</formula>
    </cfRule>
  </conditionalFormatting>
  <conditionalFormatting sqref="G162">
    <cfRule type="cellIs" dxfId="1241" priority="1194" stopIfTrue="1" operator="lessThan">
      <formula>0</formula>
    </cfRule>
  </conditionalFormatting>
  <conditionalFormatting sqref="G163">
    <cfRule type="cellIs" dxfId="1240" priority="1193" stopIfTrue="1" operator="lessThan">
      <formula>0</formula>
    </cfRule>
  </conditionalFormatting>
  <conditionalFormatting sqref="G164">
    <cfRule type="cellIs" dxfId="1239" priority="1192" stopIfTrue="1" operator="lessThan">
      <formula>0</formula>
    </cfRule>
  </conditionalFormatting>
  <conditionalFormatting sqref="G165">
    <cfRule type="cellIs" dxfId="1238" priority="1191" stopIfTrue="1" operator="lessThan">
      <formula>0</formula>
    </cfRule>
  </conditionalFormatting>
  <conditionalFormatting sqref="G166">
    <cfRule type="cellIs" dxfId="1237" priority="1190" stopIfTrue="1" operator="lessThan">
      <formula>0</formula>
    </cfRule>
  </conditionalFormatting>
  <conditionalFormatting sqref="G167">
    <cfRule type="cellIs" dxfId="1236" priority="1189" stopIfTrue="1" operator="lessThan">
      <formula>0</formula>
    </cfRule>
  </conditionalFormatting>
  <conditionalFormatting sqref="G168">
    <cfRule type="cellIs" dxfId="1235" priority="1188" stopIfTrue="1" operator="lessThan">
      <formula>0</formula>
    </cfRule>
  </conditionalFormatting>
  <conditionalFormatting sqref="G169">
    <cfRule type="cellIs" dxfId="1234" priority="1187" stopIfTrue="1" operator="lessThan">
      <formula>0</formula>
    </cfRule>
  </conditionalFormatting>
  <conditionalFormatting sqref="G170">
    <cfRule type="cellIs" dxfId="1233" priority="1186" stopIfTrue="1" operator="lessThan">
      <formula>0</formula>
    </cfRule>
  </conditionalFormatting>
  <conditionalFormatting sqref="G171">
    <cfRule type="cellIs" dxfId="1232" priority="1185" stopIfTrue="1" operator="lessThan">
      <formula>0</formula>
    </cfRule>
  </conditionalFormatting>
  <conditionalFormatting sqref="G172">
    <cfRule type="cellIs" dxfId="1231" priority="1184" stopIfTrue="1" operator="lessThan">
      <formula>0</formula>
    </cfRule>
  </conditionalFormatting>
  <conditionalFormatting sqref="G173">
    <cfRule type="cellIs" dxfId="1230" priority="1183" stopIfTrue="1" operator="lessThan">
      <formula>0</formula>
    </cfRule>
  </conditionalFormatting>
  <conditionalFormatting sqref="G174">
    <cfRule type="cellIs" dxfId="1229" priority="1182" stopIfTrue="1" operator="lessThan">
      <formula>0</formula>
    </cfRule>
  </conditionalFormatting>
  <conditionalFormatting sqref="G175">
    <cfRule type="cellIs" dxfId="1228" priority="1181" stopIfTrue="1" operator="lessThan">
      <formula>0</formula>
    </cfRule>
  </conditionalFormatting>
  <conditionalFormatting sqref="G176">
    <cfRule type="cellIs" dxfId="1227" priority="1180" stopIfTrue="1" operator="lessThan">
      <formula>0</formula>
    </cfRule>
  </conditionalFormatting>
  <conditionalFormatting sqref="G177">
    <cfRule type="cellIs" dxfId="1226" priority="1179" stopIfTrue="1" operator="lessThan">
      <formula>0</formula>
    </cfRule>
  </conditionalFormatting>
  <conditionalFormatting sqref="G178">
    <cfRule type="cellIs" dxfId="1225" priority="1178" stopIfTrue="1" operator="lessThan">
      <formula>0</formula>
    </cfRule>
  </conditionalFormatting>
  <conditionalFormatting sqref="G179">
    <cfRule type="cellIs" dxfId="1224" priority="1177" stopIfTrue="1" operator="lessThan">
      <formula>0</formula>
    </cfRule>
  </conditionalFormatting>
  <conditionalFormatting sqref="G180">
    <cfRule type="cellIs" dxfId="1223" priority="1176" stopIfTrue="1" operator="lessThan">
      <formula>0</formula>
    </cfRule>
  </conditionalFormatting>
  <conditionalFormatting sqref="G181">
    <cfRule type="cellIs" dxfId="1222" priority="1175" stopIfTrue="1" operator="lessThan">
      <formula>0</formula>
    </cfRule>
  </conditionalFormatting>
  <conditionalFormatting sqref="G182">
    <cfRule type="cellIs" dxfId="1221" priority="1174" stopIfTrue="1" operator="lessThan">
      <formula>0</formula>
    </cfRule>
  </conditionalFormatting>
  <conditionalFormatting sqref="G183">
    <cfRule type="cellIs" dxfId="1220" priority="1173" stopIfTrue="1" operator="lessThan">
      <formula>0</formula>
    </cfRule>
  </conditionalFormatting>
  <conditionalFormatting sqref="G184">
    <cfRule type="cellIs" dxfId="1219" priority="1172" stopIfTrue="1" operator="lessThan">
      <formula>0</formula>
    </cfRule>
  </conditionalFormatting>
  <conditionalFormatting sqref="G185">
    <cfRule type="cellIs" dxfId="1218" priority="1171" stopIfTrue="1" operator="lessThan">
      <formula>0</formula>
    </cfRule>
  </conditionalFormatting>
  <conditionalFormatting sqref="G186">
    <cfRule type="cellIs" dxfId="1217" priority="1170" stopIfTrue="1" operator="lessThan">
      <formula>0</formula>
    </cfRule>
  </conditionalFormatting>
  <conditionalFormatting sqref="G187">
    <cfRule type="cellIs" dxfId="1216" priority="1169" stopIfTrue="1" operator="lessThan">
      <formula>0</formula>
    </cfRule>
  </conditionalFormatting>
  <conditionalFormatting sqref="G188">
    <cfRule type="cellIs" dxfId="1215" priority="1168" stopIfTrue="1" operator="lessThan">
      <formula>0</formula>
    </cfRule>
  </conditionalFormatting>
  <conditionalFormatting sqref="G189">
    <cfRule type="cellIs" dxfId="1214" priority="1167" stopIfTrue="1" operator="lessThan">
      <formula>0</formula>
    </cfRule>
  </conditionalFormatting>
  <conditionalFormatting sqref="G190">
    <cfRule type="cellIs" dxfId="1213" priority="1166" stopIfTrue="1" operator="lessThan">
      <formula>0</formula>
    </cfRule>
  </conditionalFormatting>
  <conditionalFormatting sqref="G191">
    <cfRule type="cellIs" dxfId="1212" priority="1165" stopIfTrue="1" operator="lessThan">
      <formula>0</formula>
    </cfRule>
  </conditionalFormatting>
  <conditionalFormatting sqref="G192">
    <cfRule type="cellIs" dxfId="1211" priority="1164" stopIfTrue="1" operator="lessThan">
      <formula>0</formula>
    </cfRule>
  </conditionalFormatting>
  <conditionalFormatting sqref="G193">
    <cfRule type="cellIs" dxfId="1210" priority="1163" stopIfTrue="1" operator="lessThan">
      <formula>0</formula>
    </cfRule>
  </conditionalFormatting>
  <conditionalFormatting sqref="G194">
    <cfRule type="cellIs" dxfId="1209" priority="1162" stopIfTrue="1" operator="lessThan">
      <formula>0</formula>
    </cfRule>
  </conditionalFormatting>
  <conditionalFormatting sqref="G195">
    <cfRule type="cellIs" dxfId="1208" priority="1161" stopIfTrue="1" operator="lessThan">
      <formula>0</formula>
    </cfRule>
  </conditionalFormatting>
  <conditionalFormatting sqref="G196">
    <cfRule type="cellIs" dxfId="1207" priority="1160" stopIfTrue="1" operator="lessThan">
      <formula>0</formula>
    </cfRule>
  </conditionalFormatting>
  <conditionalFormatting sqref="G197">
    <cfRule type="cellIs" dxfId="1206" priority="1159" stopIfTrue="1" operator="lessThan">
      <formula>0</formula>
    </cfRule>
  </conditionalFormatting>
  <conditionalFormatting sqref="G198">
    <cfRule type="cellIs" dxfId="1205" priority="1158" stopIfTrue="1" operator="lessThan">
      <formula>0</formula>
    </cfRule>
  </conditionalFormatting>
  <conditionalFormatting sqref="G199">
    <cfRule type="cellIs" dxfId="1204" priority="1157" stopIfTrue="1" operator="lessThan">
      <formula>0</formula>
    </cfRule>
  </conditionalFormatting>
  <conditionalFormatting sqref="G200">
    <cfRule type="cellIs" dxfId="1203" priority="1156" stopIfTrue="1" operator="lessThan">
      <formula>0</formula>
    </cfRule>
  </conditionalFormatting>
  <conditionalFormatting sqref="G201">
    <cfRule type="cellIs" dxfId="1202" priority="1155" stopIfTrue="1" operator="lessThan">
      <formula>0</formula>
    </cfRule>
  </conditionalFormatting>
  <conditionalFormatting sqref="G202">
    <cfRule type="cellIs" dxfId="1201" priority="1154" stopIfTrue="1" operator="lessThan">
      <formula>0</formula>
    </cfRule>
  </conditionalFormatting>
  <conditionalFormatting sqref="G203">
    <cfRule type="cellIs" dxfId="1200" priority="1153" stopIfTrue="1" operator="lessThan">
      <formula>0</formula>
    </cfRule>
  </conditionalFormatting>
  <conditionalFormatting sqref="G204">
    <cfRule type="cellIs" dxfId="1199" priority="1152" stopIfTrue="1" operator="lessThan">
      <formula>0</formula>
    </cfRule>
  </conditionalFormatting>
  <conditionalFormatting sqref="G205">
    <cfRule type="cellIs" dxfId="1198" priority="1151" stopIfTrue="1" operator="lessThan">
      <formula>0</formula>
    </cfRule>
  </conditionalFormatting>
  <conditionalFormatting sqref="G206">
    <cfRule type="cellIs" dxfId="1197" priority="1150" stopIfTrue="1" operator="lessThan">
      <formula>0</formula>
    </cfRule>
  </conditionalFormatting>
  <conditionalFormatting sqref="G207">
    <cfRule type="cellIs" dxfId="1196" priority="1149" stopIfTrue="1" operator="lessThan">
      <formula>0</formula>
    </cfRule>
  </conditionalFormatting>
  <conditionalFormatting sqref="G208">
    <cfRule type="cellIs" dxfId="1195" priority="1148" stopIfTrue="1" operator="lessThan">
      <formula>0</formula>
    </cfRule>
  </conditionalFormatting>
  <conditionalFormatting sqref="G209">
    <cfRule type="cellIs" dxfId="1194" priority="1147" stopIfTrue="1" operator="lessThan">
      <formula>0</formula>
    </cfRule>
  </conditionalFormatting>
  <conditionalFormatting sqref="G210">
    <cfRule type="cellIs" dxfId="1193" priority="1146" stopIfTrue="1" operator="lessThan">
      <formula>0</formula>
    </cfRule>
  </conditionalFormatting>
  <conditionalFormatting sqref="G211">
    <cfRule type="cellIs" dxfId="1192" priority="1145" stopIfTrue="1" operator="lessThan">
      <formula>0</formula>
    </cfRule>
  </conditionalFormatting>
  <conditionalFormatting sqref="G212">
    <cfRule type="cellIs" dxfId="1191" priority="1144" stopIfTrue="1" operator="lessThan">
      <formula>0</formula>
    </cfRule>
  </conditionalFormatting>
  <conditionalFormatting sqref="G213">
    <cfRule type="cellIs" dxfId="1190" priority="1143" stopIfTrue="1" operator="lessThan">
      <formula>0</formula>
    </cfRule>
  </conditionalFormatting>
  <conditionalFormatting sqref="G214">
    <cfRule type="cellIs" dxfId="1189" priority="1142" stopIfTrue="1" operator="lessThan">
      <formula>0</formula>
    </cfRule>
  </conditionalFormatting>
  <conditionalFormatting sqref="G215">
    <cfRule type="cellIs" dxfId="1188" priority="1141" stopIfTrue="1" operator="lessThan">
      <formula>0</formula>
    </cfRule>
  </conditionalFormatting>
  <conditionalFormatting sqref="G216">
    <cfRule type="cellIs" dxfId="1187" priority="1140" stopIfTrue="1" operator="lessThan">
      <formula>0</formula>
    </cfRule>
  </conditionalFormatting>
  <conditionalFormatting sqref="G217">
    <cfRule type="cellIs" dxfId="1186" priority="1139" stopIfTrue="1" operator="lessThan">
      <formula>0</formula>
    </cfRule>
  </conditionalFormatting>
  <conditionalFormatting sqref="G218">
    <cfRule type="cellIs" dxfId="1185" priority="1138" stopIfTrue="1" operator="lessThan">
      <formula>0</formula>
    </cfRule>
  </conditionalFormatting>
  <conditionalFormatting sqref="G219">
    <cfRule type="cellIs" dxfId="1184" priority="1137" stopIfTrue="1" operator="lessThan">
      <formula>0</formula>
    </cfRule>
  </conditionalFormatting>
  <conditionalFormatting sqref="G220">
    <cfRule type="cellIs" dxfId="1183" priority="1136" stopIfTrue="1" operator="lessThan">
      <formula>0</formula>
    </cfRule>
  </conditionalFormatting>
  <conditionalFormatting sqref="G221">
    <cfRule type="cellIs" dxfId="1182" priority="1135" stopIfTrue="1" operator="lessThan">
      <formula>0</formula>
    </cfRule>
  </conditionalFormatting>
  <conditionalFormatting sqref="G222">
    <cfRule type="cellIs" dxfId="1181" priority="1134" stopIfTrue="1" operator="lessThan">
      <formula>0</formula>
    </cfRule>
  </conditionalFormatting>
  <conditionalFormatting sqref="G223">
    <cfRule type="cellIs" dxfId="1180" priority="1133" stopIfTrue="1" operator="lessThan">
      <formula>0</formula>
    </cfRule>
  </conditionalFormatting>
  <conditionalFormatting sqref="G224">
    <cfRule type="cellIs" dxfId="1179" priority="1132" stopIfTrue="1" operator="lessThan">
      <formula>0</formula>
    </cfRule>
  </conditionalFormatting>
  <conditionalFormatting sqref="G225">
    <cfRule type="cellIs" dxfId="1178" priority="1131" stopIfTrue="1" operator="lessThan">
      <formula>0</formula>
    </cfRule>
  </conditionalFormatting>
  <conditionalFormatting sqref="G226">
    <cfRule type="cellIs" dxfId="1177" priority="1130" stopIfTrue="1" operator="lessThan">
      <formula>0</formula>
    </cfRule>
  </conditionalFormatting>
  <conditionalFormatting sqref="G227">
    <cfRule type="cellIs" dxfId="1176" priority="1129" stopIfTrue="1" operator="lessThan">
      <formula>0</formula>
    </cfRule>
  </conditionalFormatting>
  <conditionalFormatting sqref="G228">
    <cfRule type="cellIs" dxfId="1175" priority="1128" stopIfTrue="1" operator="lessThan">
      <formula>0</formula>
    </cfRule>
  </conditionalFormatting>
  <conditionalFormatting sqref="G229">
    <cfRule type="cellIs" dxfId="1174" priority="1127" stopIfTrue="1" operator="lessThan">
      <formula>0</formula>
    </cfRule>
  </conditionalFormatting>
  <conditionalFormatting sqref="G230">
    <cfRule type="cellIs" dxfId="1173" priority="1126" stopIfTrue="1" operator="lessThan">
      <formula>0</formula>
    </cfRule>
  </conditionalFormatting>
  <conditionalFormatting sqref="G231">
    <cfRule type="cellIs" dxfId="1172" priority="1125" stopIfTrue="1" operator="lessThan">
      <formula>0</formula>
    </cfRule>
  </conditionalFormatting>
  <conditionalFormatting sqref="G232">
    <cfRule type="cellIs" dxfId="1171" priority="1124" stopIfTrue="1" operator="lessThan">
      <formula>0</formula>
    </cfRule>
  </conditionalFormatting>
  <conditionalFormatting sqref="G233">
    <cfRule type="cellIs" dxfId="1170" priority="1123" stopIfTrue="1" operator="lessThan">
      <formula>0</formula>
    </cfRule>
  </conditionalFormatting>
  <conditionalFormatting sqref="G234">
    <cfRule type="cellIs" dxfId="1169" priority="1122" stopIfTrue="1" operator="lessThan">
      <formula>0</formula>
    </cfRule>
  </conditionalFormatting>
  <conditionalFormatting sqref="G235">
    <cfRule type="cellIs" dxfId="1168" priority="1121" stopIfTrue="1" operator="lessThan">
      <formula>0</formula>
    </cfRule>
  </conditionalFormatting>
  <conditionalFormatting sqref="G236">
    <cfRule type="cellIs" dxfId="1167" priority="1120" stopIfTrue="1" operator="lessThan">
      <formula>0</formula>
    </cfRule>
  </conditionalFormatting>
  <conditionalFormatting sqref="G237">
    <cfRule type="cellIs" dxfId="1166" priority="1119" stopIfTrue="1" operator="lessThan">
      <formula>0</formula>
    </cfRule>
  </conditionalFormatting>
  <conditionalFormatting sqref="G238">
    <cfRule type="cellIs" dxfId="1165" priority="1118" stopIfTrue="1" operator="lessThan">
      <formula>0</formula>
    </cfRule>
  </conditionalFormatting>
  <conditionalFormatting sqref="G239">
    <cfRule type="cellIs" dxfId="1164" priority="1117" stopIfTrue="1" operator="lessThan">
      <formula>0</formula>
    </cfRule>
  </conditionalFormatting>
  <conditionalFormatting sqref="G240">
    <cfRule type="cellIs" dxfId="1163" priority="1116" stopIfTrue="1" operator="lessThan">
      <formula>0</formula>
    </cfRule>
  </conditionalFormatting>
  <conditionalFormatting sqref="G241">
    <cfRule type="cellIs" dxfId="1162" priority="1115" stopIfTrue="1" operator="lessThan">
      <formula>0</formula>
    </cfRule>
  </conditionalFormatting>
  <conditionalFormatting sqref="G242">
    <cfRule type="cellIs" dxfId="1161" priority="1114" stopIfTrue="1" operator="lessThan">
      <formula>0</formula>
    </cfRule>
  </conditionalFormatting>
  <conditionalFormatting sqref="G243">
    <cfRule type="cellIs" dxfId="1160" priority="1113" stopIfTrue="1" operator="lessThan">
      <formula>0</formula>
    </cfRule>
  </conditionalFormatting>
  <conditionalFormatting sqref="G244">
    <cfRule type="cellIs" dxfId="1159" priority="1112" stopIfTrue="1" operator="lessThan">
      <formula>0</formula>
    </cfRule>
  </conditionalFormatting>
  <conditionalFormatting sqref="G245">
    <cfRule type="cellIs" dxfId="1158" priority="1111" stopIfTrue="1" operator="lessThan">
      <formula>0</formula>
    </cfRule>
  </conditionalFormatting>
  <conditionalFormatting sqref="G246">
    <cfRule type="cellIs" dxfId="1157" priority="1110" stopIfTrue="1" operator="lessThan">
      <formula>0</formula>
    </cfRule>
  </conditionalFormatting>
  <conditionalFormatting sqref="G247">
    <cfRule type="cellIs" dxfId="1156" priority="1109" stopIfTrue="1" operator="lessThan">
      <formula>0</formula>
    </cfRule>
  </conditionalFormatting>
  <conditionalFormatting sqref="G248">
    <cfRule type="cellIs" dxfId="1155" priority="1108" stopIfTrue="1" operator="lessThan">
      <formula>0</formula>
    </cfRule>
  </conditionalFormatting>
  <conditionalFormatting sqref="G249">
    <cfRule type="cellIs" dxfId="1154" priority="1107" stopIfTrue="1" operator="lessThan">
      <formula>0</formula>
    </cfRule>
  </conditionalFormatting>
  <conditionalFormatting sqref="G250">
    <cfRule type="cellIs" dxfId="1153" priority="1106" stopIfTrue="1" operator="lessThan">
      <formula>0</formula>
    </cfRule>
  </conditionalFormatting>
  <conditionalFormatting sqref="G251">
    <cfRule type="cellIs" dxfId="1152" priority="1105" stopIfTrue="1" operator="lessThan">
      <formula>0</formula>
    </cfRule>
  </conditionalFormatting>
  <conditionalFormatting sqref="G252">
    <cfRule type="cellIs" dxfId="1151" priority="1104" stopIfTrue="1" operator="lessThan">
      <formula>0</formula>
    </cfRule>
  </conditionalFormatting>
  <conditionalFormatting sqref="G253">
    <cfRule type="cellIs" dxfId="1150" priority="1103" stopIfTrue="1" operator="lessThan">
      <formula>0</formula>
    </cfRule>
  </conditionalFormatting>
  <conditionalFormatting sqref="G254">
    <cfRule type="cellIs" dxfId="1149" priority="1102" stopIfTrue="1" operator="lessThan">
      <formula>0</formula>
    </cfRule>
  </conditionalFormatting>
  <conditionalFormatting sqref="G255">
    <cfRule type="cellIs" dxfId="1148" priority="1101" stopIfTrue="1" operator="lessThan">
      <formula>0</formula>
    </cfRule>
  </conditionalFormatting>
  <conditionalFormatting sqref="G256">
    <cfRule type="cellIs" dxfId="1147" priority="1100" stopIfTrue="1" operator="lessThan">
      <formula>0</formula>
    </cfRule>
  </conditionalFormatting>
  <conditionalFormatting sqref="G257">
    <cfRule type="cellIs" dxfId="1146" priority="1099" stopIfTrue="1" operator="lessThan">
      <formula>0</formula>
    </cfRule>
  </conditionalFormatting>
  <conditionalFormatting sqref="G258">
    <cfRule type="cellIs" dxfId="1145" priority="1098" stopIfTrue="1" operator="lessThan">
      <formula>0</formula>
    </cfRule>
  </conditionalFormatting>
  <conditionalFormatting sqref="G259">
    <cfRule type="cellIs" dxfId="1144" priority="1097" stopIfTrue="1" operator="lessThan">
      <formula>0</formula>
    </cfRule>
  </conditionalFormatting>
  <conditionalFormatting sqref="G260">
    <cfRule type="cellIs" dxfId="1143" priority="1096" stopIfTrue="1" operator="lessThan">
      <formula>0</formula>
    </cfRule>
  </conditionalFormatting>
  <conditionalFormatting sqref="G261">
    <cfRule type="cellIs" dxfId="1142" priority="1095" stopIfTrue="1" operator="lessThan">
      <formula>0</formula>
    </cfRule>
  </conditionalFormatting>
  <conditionalFormatting sqref="G262">
    <cfRule type="cellIs" dxfId="1141" priority="1094" stopIfTrue="1" operator="lessThan">
      <formula>0</formula>
    </cfRule>
  </conditionalFormatting>
  <conditionalFormatting sqref="G263">
    <cfRule type="cellIs" dxfId="1140" priority="1093" stopIfTrue="1" operator="lessThan">
      <formula>0</formula>
    </cfRule>
  </conditionalFormatting>
  <conditionalFormatting sqref="G264">
    <cfRule type="cellIs" dxfId="1139" priority="1092" stopIfTrue="1" operator="lessThan">
      <formula>0</formula>
    </cfRule>
  </conditionalFormatting>
  <conditionalFormatting sqref="G265">
    <cfRule type="cellIs" dxfId="1138" priority="1091" stopIfTrue="1" operator="lessThan">
      <formula>0</formula>
    </cfRule>
  </conditionalFormatting>
  <conditionalFormatting sqref="G266">
    <cfRule type="cellIs" dxfId="1137" priority="1090" stopIfTrue="1" operator="lessThan">
      <formula>0</formula>
    </cfRule>
  </conditionalFormatting>
  <conditionalFormatting sqref="G267">
    <cfRule type="cellIs" dxfId="1136" priority="1089" stopIfTrue="1" operator="lessThan">
      <formula>0</formula>
    </cfRule>
  </conditionalFormatting>
  <conditionalFormatting sqref="G268">
    <cfRule type="cellIs" dxfId="1135" priority="1088" stopIfTrue="1" operator="lessThan">
      <formula>0</formula>
    </cfRule>
  </conditionalFormatting>
  <conditionalFormatting sqref="G269">
    <cfRule type="cellIs" dxfId="1134" priority="1087" stopIfTrue="1" operator="lessThan">
      <formula>0</formula>
    </cfRule>
  </conditionalFormatting>
  <conditionalFormatting sqref="G270">
    <cfRule type="cellIs" dxfId="1133" priority="1086" stopIfTrue="1" operator="lessThan">
      <formula>0</formula>
    </cfRule>
  </conditionalFormatting>
  <conditionalFormatting sqref="G271">
    <cfRule type="cellIs" dxfId="1132" priority="1085" stopIfTrue="1" operator="lessThan">
      <formula>0</formula>
    </cfRule>
  </conditionalFormatting>
  <conditionalFormatting sqref="G272">
    <cfRule type="cellIs" dxfId="1131" priority="1084" stopIfTrue="1" operator="lessThan">
      <formula>0</formula>
    </cfRule>
  </conditionalFormatting>
  <conditionalFormatting sqref="G273">
    <cfRule type="cellIs" dxfId="1130" priority="1083" stopIfTrue="1" operator="lessThan">
      <formula>0</formula>
    </cfRule>
  </conditionalFormatting>
  <conditionalFormatting sqref="G274">
    <cfRule type="cellIs" dxfId="1129" priority="1082" stopIfTrue="1" operator="lessThan">
      <formula>0</formula>
    </cfRule>
  </conditionalFormatting>
  <conditionalFormatting sqref="G275">
    <cfRule type="cellIs" dxfId="1128" priority="1081" stopIfTrue="1" operator="lessThan">
      <formula>0</formula>
    </cfRule>
  </conditionalFormatting>
  <conditionalFormatting sqref="G276">
    <cfRule type="cellIs" dxfId="1127" priority="1080" stopIfTrue="1" operator="lessThan">
      <formula>0</formula>
    </cfRule>
  </conditionalFormatting>
  <conditionalFormatting sqref="G277">
    <cfRule type="cellIs" dxfId="1126" priority="1079" stopIfTrue="1" operator="lessThan">
      <formula>0</formula>
    </cfRule>
  </conditionalFormatting>
  <conditionalFormatting sqref="G278">
    <cfRule type="cellIs" dxfId="1125" priority="1078" stopIfTrue="1" operator="lessThan">
      <formula>0</formula>
    </cfRule>
  </conditionalFormatting>
  <conditionalFormatting sqref="G279">
    <cfRule type="cellIs" dxfId="1124" priority="1077" stopIfTrue="1" operator="lessThan">
      <formula>0</formula>
    </cfRule>
  </conditionalFormatting>
  <conditionalFormatting sqref="G280">
    <cfRule type="cellIs" dxfId="1123" priority="1076" stopIfTrue="1" operator="lessThan">
      <formula>0</formula>
    </cfRule>
  </conditionalFormatting>
  <conditionalFormatting sqref="G281">
    <cfRule type="cellIs" dxfId="1122" priority="1075" stopIfTrue="1" operator="lessThan">
      <formula>0</formula>
    </cfRule>
  </conditionalFormatting>
  <conditionalFormatting sqref="G282">
    <cfRule type="cellIs" dxfId="1121" priority="1074" stopIfTrue="1" operator="lessThan">
      <formula>0</formula>
    </cfRule>
  </conditionalFormatting>
  <conditionalFormatting sqref="G283">
    <cfRule type="cellIs" dxfId="1120" priority="1073" stopIfTrue="1" operator="lessThan">
      <formula>0</formula>
    </cfRule>
  </conditionalFormatting>
  <conditionalFormatting sqref="G284">
    <cfRule type="cellIs" dxfId="1119" priority="1072" stopIfTrue="1" operator="lessThan">
      <formula>0</formula>
    </cfRule>
  </conditionalFormatting>
  <conditionalFormatting sqref="G285">
    <cfRule type="cellIs" dxfId="1118" priority="1071" stopIfTrue="1" operator="lessThan">
      <formula>0</formula>
    </cfRule>
  </conditionalFormatting>
  <conditionalFormatting sqref="G286">
    <cfRule type="cellIs" dxfId="1117" priority="1070" stopIfTrue="1" operator="lessThan">
      <formula>0</formula>
    </cfRule>
  </conditionalFormatting>
  <conditionalFormatting sqref="G287">
    <cfRule type="cellIs" dxfId="1116" priority="1069" stopIfTrue="1" operator="lessThan">
      <formula>0</formula>
    </cfRule>
  </conditionalFormatting>
  <conditionalFormatting sqref="G288">
    <cfRule type="cellIs" dxfId="1115" priority="1068" stopIfTrue="1" operator="lessThan">
      <formula>0</formula>
    </cfRule>
  </conditionalFormatting>
  <conditionalFormatting sqref="G289">
    <cfRule type="cellIs" dxfId="1114" priority="1067" stopIfTrue="1" operator="lessThan">
      <formula>0</formula>
    </cfRule>
  </conditionalFormatting>
  <conditionalFormatting sqref="G290">
    <cfRule type="cellIs" dxfId="1113" priority="1066" stopIfTrue="1" operator="lessThan">
      <formula>0</formula>
    </cfRule>
  </conditionalFormatting>
  <conditionalFormatting sqref="G291">
    <cfRule type="cellIs" dxfId="1112" priority="1065" stopIfTrue="1" operator="lessThan">
      <formula>0</formula>
    </cfRule>
  </conditionalFormatting>
  <conditionalFormatting sqref="G292">
    <cfRule type="cellIs" dxfId="1111" priority="1064" stopIfTrue="1" operator="lessThan">
      <formula>0</formula>
    </cfRule>
  </conditionalFormatting>
  <conditionalFormatting sqref="G293">
    <cfRule type="cellIs" dxfId="1110" priority="1063" stopIfTrue="1" operator="lessThan">
      <formula>0</formula>
    </cfRule>
  </conditionalFormatting>
  <conditionalFormatting sqref="G294">
    <cfRule type="cellIs" dxfId="1109" priority="1062" stopIfTrue="1" operator="lessThan">
      <formula>0</formula>
    </cfRule>
  </conditionalFormatting>
  <conditionalFormatting sqref="G295">
    <cfRule type="cellIs" dxfId="1108" priority="1061" stopIfTrue="1" operator="lessThan">
      <formula>0</formula>
    </cfRule>
  </conditionalFormatting>
  <conditionalFormatting sqref="G296">
    <cfRule type="cellIs" dxfId="1107" priority="1060" stopIfTrue="1" operator="lessThan">
      <formula>0</formula>
    </cfRule>
  </conditionalFormatting>
  <conditionalFormatting sqref="G297">
    <cfRule type="cellIs" dxfId="1106" priority="1059" stopIfTrue="1" operator="lessThan">
      <formula>0</formula>
    </cfRule>
  </conditionalFormatting>
  <conditionalFormatting sqref="G298">
    <cfRule type="cellIs" dxfId="1105" priority="1058" stopIfTrue="1" operator="lessThan">
      <formula>0</formula>
    </cfRule>
  </conditionalFormatting>
  <conditionalFormatting sqref="G299">
    <cfRule type="cellIs" dxfId="1104" priority="1057" stopIfTrue="1" operator="lessThan">
      <formula>0</formula>
    </cfRule>
  </conditionalFormatting>
  <conditionalFormatting sqref="G300">
    <cfRule type="cellIs" dxfId="1103" priority="1056" stopIfTrue="1" operator="lessThan">
      <formula>0</formula>
    </cfRule>
  </conditionalFormatting>
  <conditionalFormatting sqref="G301">
    <cfRule type="cellIs" dxfId="1102" priority="1055" stopIfTrue="1" operator="lessThan">
      <formula>0</formula>
    </cfRule>
  </conditionalFormatting>
  <conditionalFormatting sqref="G302">
    <cfRule type="cellIs" dxfId="1101" priority="1054" stopIfTrue="1" operator="lessThan">
      <formula>0</formula>
    </cfRule>
  </conditionalFormatting>
  <conditionalFormatting sqref="G303">
    <cfRule type="cellIs" dxfId="1100" priority="1053" stopIfTrue="1" operator="lessThan">
      <formula>0</formula>
    </cfRule>
  </conditionalFormatting>
  <conditionalFormatting sqref="G304">
    <cfRule type="cellIs" dxfId="1099" priority="1052" stopIfTrue="1" operator="lessThan">
      <formula>0</formula>
    </cfRule>
  </conditionalFormatting>
  <conditionalFormatting sqref="G305">
    <cfRule type="cellIs" dxfId="1098" priority="1051" stopIfTrue="1" operator="lessThan">
      <formula>0</formula>
    </cfRule>
  </conditionalFormatting>
  <conditionalFormatting sqref="G306">
    <cfRule type="cellIs" dxfId="1097" priority="1050" stopIfTrue="1" operator="lessThan">
      <formula>0</formula>
    </cfRule>
  </conditionalFormatting>
  <conditionalFormatting sqref="G307">
    <cfRule type="cellIs" dxfId="1096" priority="1049" stopIfTrue="1" operator="lessThan">
      <formula>0</formula>
    </cfRule>
  </conditionalFormatting>
  <conditionalFormatting sqref="G308">
    <cfRule type="cellIs" dxfId="1095" priority="1048" stopIfTrue="1" operator="lessThan">
      <formula>0</formula>
    </cfRule>
  </conditionalFormatting>
  <conditionalFormatting sqref="G309">
    <cfRule type="cellIs" dxfId="1094" priority="1047" stopIfTrue="1" operator="lessThan">
      <formula>0</formula>
    </cfRule>
  </conditionalFormatting>
  <conditionalFormatting sqref="G310">
    <cfRule type="cellIs" dxfId="1093" priority="1046" stopIfTrue="1" operator="lessThan">
      <formula>0</formula>
    </cfRule>
  </conditionalFormatting>
  <conditionalFormatting sqref="G311">
    <cfRule type="cellIs" dxfId="1092" priority="1045" stopIfTrue="1" operator="lessThan">
      <formula>0</formula>
    </cfRule>
  </conditionalFormatting>
  <conditionalFormatting sqref="G312">
    <cfRule type="cellIs" dxfId="1091" priority="1044" stopIfTrue="1" operator="lessThan">
      <formula>0</formula>
    </cfRule>
  </conditionalFormatting>
  <conditionalFormatting sqref="G313">
    <cfRule type="cellIs" dxfId="1090" priority="1043" stopIfTrue="1" operator="lessThan">
      <formula>0</formula>
    </cfRule>
  </conditionalFormatting>
  <conditionalFormatting sqref="G314">
    <cfRule type="cellIs" dxfId="1089" priority="1042" stopIfTrue="1" operator="lessThan">
      <formula>0</formula>
    </cfRule>
  </conditionalFormatting>
  <conditionalFormatting sqref="G315">
    <cfRule type="cellIs" dxfId="1088" priority="1041" stopIfTrue="1" operator="lessThan">
      <formula>0</formula>
    </cfRule>
  </conditionalFormatting>
  <conditionalFormatting sqref="G316">
    <cfRule type="cellIs" dxfId="1087" priority="1040" stopIfTrue="1" operator="lessThan">
      <formula>0</formula>
    </cfRule>
  </conditionalFormatting>
  <conditionalFormatting sqref="G317">
    <cfRule type="cellIs" dxfId="1086" priority="1039" stopIfTrue="1" operator="lessThan">
      <formula>0</formula>
    </cfRule>
  </conditionalFormatting>
  <conditionalFormatting sqref="G318">
    <cfRule type="cellIs" dxfId="1085" priority="1038" stopIfTrue="1" operator="lessThan">
      <formula>0</formula>
    </cfRule>
  </conditionalFormatting>
  <conditionalFormatting sqref="G319">
    <cfRule type="cellIs" dxfId="1084" priority="1037" stopIfTrue="1" operator="lessThan">
      <formula>0</formula>
    </cfRule>
  </conditionalFormatting>
  <conditionalFormatting sqref="G320">
    <cfRule type="cellIs" dxfId="1083" priority="1036" stopIfTrue="1" operator="lessThan">
      <formula>0</formula>
    </cfRule>
  </conditionalFormatting>
  <conditionalFormatting sqref="G321">
    <cfRule type="cellIs" dxfId="1082" priority="1035" stopIfTrue="1" operator="lessThan">
      <formula>0</formula>
    </cfRule>
  </conditionalFormatting>
  <conditionalFormatting sqref="G322">
    <cfRule type="cellIs" dxfId="1081" priority="1034" stopIfTrue="1" operator="lessThan">
      <formula>0</formula>
    </cfRule>
  </conditionalFormatting>
  <conditionalFormatting sqref="G323">
    <cfRule type="cellIs" dxfId="1080" priority="1033" stopIfTrue="1" operator="lessThan">
      <formula>0</formula>
    </cfRule>
  </conditionalFormatting>
  <conditionalFormatting sqref="G324">
    <cfRule type="cellIs" dxfId="1079" priority="1032" stopIfTrue="1" operator="lessThan">
      <formula>0</formula>
    </cfRule>
  </conditionalFormatting>
  <conditionalFormatting sqref="G325">
    <cfRule type="cellIs" dxfId="1078" priority="1031" stopIfTrue="1" operator="lessThan">
      <formula>0</formula>
    </cfRule>
  </conditionalFormatting>
  <conditionalFormatting sqref="G326">
    <cfRule type="cellIs" dxfId="1077" priority="1030" stopIfTrue="1" operator="lessThan">
      <formula>0</formula>
    </cfRule>
  </conditionalFormatting>
  <conditionalFormatting sqref="G327">
    <cfRule type="cellIs" dxfId="1076" priority="1029" stopIfTrue="1" operator="lessThan">
      <formula>0</formula>
    </cfRule>
  </conditionalFormatting>
  <conditionalFormatting sqref="G328">
    <cfRule type="cellIs" dxfId="1075" priority="1028" stopIfTrue="1" operator="lessThan">
      <formula>0</formula>
    </cfRule>
  </conditionalFormatting>
  <conditionalFormatting sqref="G329">
    <cfRule type="cellIs" dxfId="1074" priority="1027" stopIfTrue="1" operator="lessThan">
      <formula>0</formula>
    </cfRule>
  </conditionalFormatting>
  <conditionalFormatting sqref="G330">
    <cfRule type="cellIs" dxfId="1073" priority="1026" stopIfTrue="1" operator="lessThan">
      <formula>0</formula>
    </cfRule>
  </conditionalFormatting>
  <conditionalFormatting sqref="G331">
    <cfRule type="cellIs" dxfId="1072" priority="1025" stopIfTrue="1" operator="lessThan">
      <formula>0</formula>
    </cfRule>
  </conditionalFormatting>
  <conditionalFormatting sqref="G332">
    <cfRule type="cellIs" dxfId="1071" priority="1024" stopIfTrue="1" operator="lessThan">
      <formula>0</formula>
    </cfRule>
  </conditionalFormatting>
  <conditionalFormatting sqref="G333">
    <cfRule type="cellIs" dxfId="1070" priority="1023" stopIfTrue="1" operator="lessThan">
      <formula>0</formula>
    </cfRule>
  </conditionalFormatting>
  <conditionalFormatting sqref="G334">
    <cfRule type="cellIs" dxfId="1069" priority="1022" stopIfTrue="1" operator="lessThan">
      <formula>0</formula>
    </cfRule>
  </conditionalFormatting>
  <conditionalFormatting sqref="G335">
    <cfRule type="cellIs" dxfId="1068" priority="1021" stopIfTrue="1" operator="lessThan">
      <formula>0</formula>
    </cfRule>
  </conditionalFormatting>
  <conditionalFormatting sqref="G336">
    <cfRule type="cellIs" dxfId="1067" priority="1020" stopIfTrue="1" operator="lessThan">
      <formula>0</formula>
    </cfRule>
  </conditionalFormatting>
  <conditionalFormatting sqref="G337">
    <cfRule type="cellIs" dxfId="1066" priority="1019" stopIfTrue="1" operator="lessThan">
      <formula>0</formula>
    </cfRule>
  </conditionalFormatting>
  <conditionalFormatting sqref="G338">
    <cfRule type="cellIs" dxfId="1065" priority="1018" stopIfTrue="1" operator="lessThan">
      <formula>0</formula>
    </cfRule>
  </conditionalFormatting>
  <conditionalFormatting sqref="G339">
    <cfRule type="cellIs" dxfId="1064" priority="1017" stopIfTrue="1" operator="lessThan">
      <formula>0</formula>
    </cfRule>
  </conditionalFormatting>
  <conditionalFormatting sqref="G340">
    <cfRule type="cellIs" dxfId="1063" priority="1016" stopIfTrue="1" operator="lessThan">
      <formula>0</formula>
    </cfRule>
  </conditionalFormatting>
  <conditionalFormatting sqref="G341">
    <cfRule type="cellIs" dxfId="1062" priority="1015" stopIfTrue="1" operator="lessThan">
      <formula>0</formula>
    </cfRule>
  </conditionalFormatting>
  <conditionalFormatting sqref="G342">
    <cfRule type="cellIs" dxfId="1061" priority="1014" stopIfTrue="1" operator="lessThan">
      <formula>0</formula>
    </cfRule>
  </conditionalFormatting>
  <conditionalFormatting sqref="G343">
    <cfRule type="cellIs" dxfId="1060" priority="1013" stopIfTrue="1" operator="lessThan">
      <formula>0</formula>
    </cfRule>
  </conditionalFormatting>
  <conditionalFormatting sqref="G344">
    <cfRule type="cellIs" dxfId="1059" priority="1012" stopIfTrue="1" operator="lessThan">
      <formula>0</formula>
    </cfRule>
  </conditionalFormatting>
  <conditionalFormatting sqref="G345">
    <cfRule type="cellIs" dxfId="1058" priority="1011" stopIfTrue="1" operator="lessThan">
      <formula>0</formula>
    </cfRule>
  </conditionalFormatting>
  <conditionalFormatting sqref="G346">
    <cfRule type="cellIs" dxfId="1057" priority="1010" stopIfTrue="1" operator="lessThan">
      <formula>0</formula>
    </cfRule>
  </conditionalFormatting>
  <conditionalFormatting sqref="G347">
    <cfRule type="cellIs" dxfId="1056" priority="1009" stopIfTrue="1" operator="lessThan">
      <formula>0</formula>
    </cfRule>
  </conditionalFormatting>
  <conditionalFormatting sqref="G348">
    <cfRule type="cellIs" dxfId="1055" priority="1008" stopIfTrue="1" operator="lessThan">
      <formula>0</formula>
    </cfRule>
  </conditionalFormatting>
  <conditionalFormatting sqref="G349">
    <cfRule type="cellIs" dxfId="1054" priority="1007" stopIfTrue="1" operator="lessThan">
      <formula>0</formula>
    </cfRule>
  </conditionalFormatting>
  <conditionalFormatting sqref="G350">
    <cfRule type="cellIs" dxfId="1053" priority="1006" stopIfTrue="1" operator="lessThan">
      <formula>0</formula>
    </cfRule>
  </conditionalFormatting>
  <conditionalFormatting sqref="G351">
    <cfRule type="cellIs" dxfId="1052" priority="1005" stopIfTrue="1" operator="lessThan">
      <formula>0</formula>
    </cfRule>
  </conditionalFormatting>
  <conditionalFormatting sqref="G352">
    <cfRule type="cellIs" dxfId="1051" priority="1004" stopIfTrue="1" operator="lessThan">
      <formula>0</formula>
    </cfRule>
  </conditionalFormatting>
  <conditionalFormatting sqref="G353">
    <cfRule type="cellIs" dxfId="1050" priority="1003" stopIfTrue="1" operator="lessThan">
      <formula>0</formula>
    </cfRule>
  </conditionalFormatting>
  <conditionalFormatting sqref="G354">
    <cfRule type="cellIs" dxfId="1049" priority="1002" stopIfTrue="1" operator="lessThan">
      <formula>0</formula>
    </cfRule>
  </conditionalFormatting>
  <conditionalFormatting sqref="G355">
    <cfRule type="cellIs" dxfId="1048" priority="1001" stopIfTrue="1" operator="lessThan">
      <formula>0</formula>
    </cfRule>
  </conditionalFormatting>
  <conditionalFormatting sqref="G356">
    <cfRule type="cellIs" dxfId="1047" priority="1000" stopIfTrue="1" operator="lessThan">
      <formula>0</formula>
    </cfRule>
  </conditionalFormatting>
  <conditionalFormatting sqref="G357">
    <cfRule type="cellIs" dxfId="1046" priority="999" stopIfTrue="1" operator="lessThan">
      <formula>0</formula>
    </cfRule>
  </conditionalFormatting>
  <conditionalFormatting sqref="G358">
    <cfRule type="cellIs" dxfId="1045" priority="998" stopIfTrue="1" operator="lessThan">
      <formula>0</formula>
    </cfRule>
  </conditionalFormatting>
  <conditionalFormatting sqref="G359">
    <cfRule type="cellIs" dxfId="1044" priority="997" stopIfTrue="1" operator="lessThan">
      <formula>0</formula>
    </cfRule>
  </conditionalFormatting>
  <conditionalFormatting sqref="G360">
    <cfRule type="cellIs" dxfId="1043" priority="996" stopIfTrue="1" operator="lessThan">
      <formula>0</formula>
    </cfRule>
  </conditionalFormatting>
  <conditionalFormatting sqref="G361">
    <cfRule type="cellIs" dxfId="1042" priority="995" stopIfTrue="1" operator="lessThan">
      <formula>0</formula>
    </cfRule>
  </conditionalFormatting>
  <conditionalFormatting sqref="G362">
    <cfRule type="cellIs" dxfId="1041" priority="994" stopIfTrue="1" operator="lessThan">
      <formula>0</formula>
    </cfRule>
  </conditionalFormatting>
  <conditionalFormatting sqref="G363">
    <cfRule type="cellIs" dxfId="1040" priority="993" stopIfTrue="1" operator="lessThan">
      <formula>0</formula>
    </cfRule>
  </conditionalFormatting>
  <conditionalFormatting sqref="G364">
    <cfRule type="cellIs" dxfId="1039" priority="992" stopIfTrue="1" operator="lessThan">
      <formula>0</formula>
    </cfRule>
  </conditionalFormatting>
  <conditionalFormatting sqref="G365">
    <cfRule type="cellIs" dxfId="1038" priority="991" stopIfTrue="1" operator="lessThan">
      <formula>0</formula>
    </cfRule>
  </conditionalFormatting>
  <conditionalFormatting sqref="G366">
    <cfRule type="cellIs" dxfId="1037" priority="990" stopIfTrue="1" operator="lessThan">
      <formula>0</formula>
    </cfRule>
  </conditionalFormatting>
  <conditionalFormatting sqref="G367">
    <cfRule type="cellIs" dxfId="1036" priority="989" stopIfTrue="1" operator="lessThan">
      <formula>0</formula>
    </cfRule>
  </conditionalFormatting>
  <conditionalFormatting sqref="G368">
    <cfRule type="cellIs" dxfId="1035" priority="988" stopIfTrue="1" operator="lessThan">
      <formula>0</formula>
    </cfRule>
  </conditionalFormatting>
  <conditionalFormatting sqref="G369">
    <cfRule type="cellIs" dxfId="1034" priority="987" stopIfTrue="1" operator="lessThan">
      <formula>0</formula>
    </cfRule>
  </conditionalFormatting>
  <conditionalFormatting sqref="G370">
    <cfRule type="cellIs" dxfId="1033" priority="986" stopIfTrue="1" operator="lessThan">
      <formula>0</formula>
    </cfRule>
  </conditionalFormatting>
  <conditionalFormatting sqref="G371">
    <cfRule type="cellIs" dxfId="1032" priority="985" stopIfTrue="1" operator="lessThan">
      <formula>0</formula>
    </cfRule>
  </conditionalFormatting>
  <conditionalFormatting sqref="G372">
    <cfRule type="cellIs" dxfId="1031" priority="984" stopIfTrue="1" operator="lessThan">
      <formula>0</formula>
    </cfRule>
  </conditionalFormatting>
  <conditionalFormatting sqref="G373">
    <cfRule type="cellIs" dxfId="1030" priority="983" stopIfTrue="1" operator="lessThan">
      <formula>0</formula>
    </cfRule>
  </conditionalFormatting>
  <conditionalFormatting sqref="G374">
    <cfRule type="cellIs" dxfId="1029" priority="982" stopIfTrue="1" operator="lessThan">
      <formula>0</formula>
    </cfRule>
  </conditionalFormatting>
  <conditionalFormatting sqref="G375">
    <cfRule type="cellIs" dxfId="1028" priority="981" stopIfTrue="1" operator="lessThan">
      <formula>0</formula>
    </cfRule>
  </conditionalFormatting>
  <conditionalFormatting sqref="G376">
    <cfRule type="cellIs" dxfId="1027" priority="980" stopIfTrue="1" operator="lessThan">
      <formula>0</formula>
    </cfRule>
  </conditionalFormatting>
  <conditionalFormatting sqref="G377">
    <cfRule type="cellIs" dxfId="1026" priority="979" stopIfTrue="1" operator="lessThan">
      <formula>0</formula>
    </cfRule>
  </conditionalFormatting>
  <conditionalFormatting sqref="G378">
    <cfRule type="cellIs" dxfId="1025" priority="978" stopIfTrue="1" operator="lessThan">
      <formula>0</formula>
    </cfRule>
  </conditionalFormatting>
  <conditionalFormatting sqref="G379">
    <cfRule type="cellIs" dxfId="1024" priority="977" stopIfTrue="1" operator="lessThan">
      <formula>0</formula>
    </cfRule>
  </conditionalFormatting>
  <conditionalFormatting sqref="G380">
    <cfRule type="cellIs" dxfId="1023" priority="976" stopIfTrue="1" operator="lessThan">
      <formula>0</formula>
    </cfRule>
  </conditionalFormatting>
  <conditionalFormatting sqref="G381">
    <cfRule type="cellIs" dxfId="1022" priority="975" stopIfTrue="1" operator="lessThan">
      <formula>0</formula>
    </cfRule>
  </conditionalFormatting>
  <conditionalFormatting sqref="G382">
    <cfRule type="cellIs" dxfId="1021" priority="974" stopIfTrue="1" operator="lessThan">
      <formula>0</formula>
    </cfRule>
  </conditionalFormatting>
  <conditionalFormatting sqref="G383">
    <cfRule type="cellIs" dxfId="1020" priority="973" stopIfTrue="1" operator="lessThan">
      <formula>0</formula>
    </cfRule>
  </conditionalFormatting>
  <conditionalFormatting sqref="G384">
    <cfRule type="cellIs" dxfId="1019" priority="972" stopIfTrue="1" operator="lessThan">
      <formula>0</formula>
    </cfRule>
  </conditionalFormatting>
  <conditionalFormatting sqref="G385">
    <cfRule type="cellIs" dxfId="1018" priority="971" stopIfTrue="1" operator="lessThan">
      <formula>0</formula>
    </cfRule>
  </conditionalFormatting>
  <conditionalFormatting sqref="G386">
    <cfRule type="cellIs" dxfId="1017" priority="970" stopIfTrue="1" operator="lessThan">
      <formula>0</formula>
    </cfRule>
  </conditionalFormatting>
  <conditionalFormatting sqref="G387">
    <cfRule type="cellIs" dxfId="1016" priority="969" stopIfTrue="1" operator="lessThan">
      <formula>0</formula>
    </cfRule>
  </conditionalFormatting>
  <conditionalFormatting sqref="G388">
    <cfRule type="cellIs" dxfId="1015" priority="968" stopIfTrue="1" operator="lessThan">
      <formula>0</formula>
    </cfRule>
  </conditionalFormatting>
  <conditionalFormatting sqref="G389">
    <cfRule type="cellIs" dxfId="1014" priority="967" stopIfTrue="1" operator="lessThan">
      <formula>0</formula>
    </cfRule>
  </conditionalFormatting>
  <conditionalFormatting sqref="G390">
    <cfRule type="cellIs" dxfId="1013" priority="966" stopIfTrue="1" operator="lessThan">
      <formula>0</formula>
    </cfRule>
  </conditionalFormatting>
  <conditionalFormatting sqref="G391">
    <cfRule type="cellIs" dxfId="1012" priority="965" stopIfTrue="1" operator="lessThan">
      <formula>0</formula>
    </cfRule>
  </conditionalFormatting>
  <conditionalFormatting sqref="G392">
    <cfRule type="cellIs" dxfId="1011" priority="964" stopIfTrue="1" operator="lessThan">
      <formula>0</formula>
    </cfRule>
  </conditionalFormatting>
  <conditionalFormatting sqref="G393">
    <cfRule type="cellIs" dxfId="1010" priority="963" stopIfTrue="1" operator="lessThan">
      <formula>0</formula>
    </cfRule>
  </conditionalFormatting>
  <conditionalFormatting sqref="G394">
    <cfRule type="cellIs" dxfId="1009" priority="962" stopIfTrue="1" operator="lessThan">
      <formula>0</formula>
    </cfRule>
  </conditionalFormatting>
  <conditionalFormatting sqref="G395">
    <cfRule type="cellIs" dxfId="1008" priority="961" stopIfTrue="1" operator="lessThan">
      <formula>0</formula>
    </cfRule>
  </conditionalFormatting>
  <conditionalFormatting sqref="G396">
    <cfRule type="cellIs" dxfId="1007" priority="960" stopIfTrue="1" operator="lessThan">
      <formula>0</formula>
    </cfRule>
  </conditionalFormatting>
  <conditionalFormatting sqref="G397">
    <cfRule type="cellIs" dxfId="1006" priority="959" stopIfTrue="1" operator="lessThan">
      <formula>0</formula>
    </cfRule>
  </conditionalFormatting>
  <conditionalFormatting sqref="G398">
    <cfRule type="cellIs" dxfId="1005" priority="958" stopIfTrue="1" operator="lessThan">
      <formula>0</formula>
    </cfRule>
  </conditionalFormatting>
  <conditionalFormatting sqref="G399">
    <cfRule type="cellIs" dxfId="1004" priority="957" stopIfTrue="1" operator="lessThan">
      <formula>0</formula>
    </cfRule>
  </conditionalFormatting>
  <conditionalFormatting sqref="G400">
    <cfRule type="cellIs" dxfId="1003" priority="956" stopIfTrue="1" operator="lessThan">
      <formula>0</formula>
    </cfRule>
  </conditionalFormatting>
  <conditionalFormatting sqref="G401">
    <cfRule type="cellIs" dxfId="1002" priority="955" stopIfTrue="1" operator="lessThan">
      <formula>0</formula>
    </cfRule>
  </conditionalFormatting>
  <conditionalFormatting sqref="G402">
    <cfRule type="cellIs" dxfId="1001" priority="954" stopIfTrue="1" operator="lessThan">
      <formula>0</formula>
    </cfRule>
  </conditionalFormatting>
  <conditionalFormatting sqref="G403">
    <cfRule type="cellIs" dxfId="1000" priority="953" stopIfTrue="1" operator="lessThan">
      <formula>0</formula>
    </cfRule>
  </conditionalFormatting>
  <conditionalFormatting sqref="G404">
    <cfRule type="cellIs" dxfId="999" priority="952" stopIfTrue="1" operator="lessThan">
      <formula>0</formula>
    </cfRule>
  </conditionalFormatting>
  <conditionalFormatting sqref="G405">
    <cfRule type="cellIs" dxfId="998" priority="951" stopIfTrue="1" operator="lessThan">
      <formula>0</formula>
    </cfRule>
  </conditionalFormatting>
  <conditionalFormatting sqref="G406">
    <cfRule type="cellIs" dxfId="997" priority="950" stopIfTrue="1" operator="lessThan">
      <formula>0</formula>
    </cfRule>
  </conditionalFormatting>
  <conditionalFormatting sqref="G407">
    <cfRule type="cellIs" dxfId="996" priority="949" stopIfTrue="1" operator="lessThan">
      <formula>0</formula>
    </cfRule>
  </conditionalFormatting>
  <conditionalFormatting sqref="G408">
    <cfRule type="cellIs" dxfId="995" priority="948" stopIfTrue="1" operator="lessThan">
      <formula>0</formula>
    </cfRule>
  </conditionalFormatting>
  <conditionalFormatting sqref="G409">
    <cfRule type="cellIs" dxfId="994" priority="947" stopIfTrue="1" operator="lessThan">
      <formula>0</formula>
    </cfRule>
  </conditionalFormatting>
  <conditionalFormatting sqref="G410">
    <cfRule type="cellIs" dxfId="993" priority="946" stopIfTrue="1" operator="lessThan">
      <formula>0</formula>
    </cfRule>
  </conditionalFormatting>
  <conditionalFormatting sqref="G411">
    <cfRule type="cellIs" dxfId="992" priority="945" stopIfTrue="1" operator="lessThan">
      <formula>0</formula>
    </cfRule>
  </conditionalFormatting>
  <conditionalFormatting sqref="G412">
    <cfRule type="cellIs" dxfId="991" priority="944" stopIfTrue="1" operator="lessThan">
      <formula>0</formula>
    </cfRule>
  </conditionalFormatting>
  <conditionalFormatting sqref="G413">
    <cfRule type="cellIs" dxfId="990" priority="943" stopIfTrue="1" operator="lessThan">
      <formula>0</formula>
    </cfRule>
  </conditionalFormatting>
  <conditionalFormatting sqref="G414">
    <cfRule type="cellIs" dxfId="989" priority="942" stopIfTrue="1" operator="lessThan">
      <formula>0</formula>
    </cfRule>
  </conditionalFormatting>
  <conditionalFormatting sqref="G415">
    <cfRule type="cellIs" dxfId="988" priority="941" stopIfTrue="1" operator="lessThan">
      <formula>0</formula>
    </cfRule>
  </conditionalFormatting>
  <conditionalFormatting sqref="G416">
    <cfRule type="cellIs" dxfId="987" priority="940" stopIfTrue="1" operator="lessThan">
      <formula>0</formula>
    </cfRule>
  </conditionalFormatting>
  <conditionalFormatting sqref="G417">
    <cfRule type="cellIs" dxfId="986" priority="939" stopIfTrue="1" operator="lessThan">
      <formula>0</formula>
    </cfRule>
  </conditionalFormatting>
  <conditionalFormatting sqref="G418">
    <cfRule type="cellIs" dxfId="985" priority="938" stopIfTrue="1" operator="lessThan">
      <formula>0</formula>
    </cfRule>
  </conditionalFormatting>
  <conditionalFormatting sqref="G419">
    <cfRule type="cellIs" dxfId="984" priority="937" stopIfTrue="1" operator="lessThan">
      <formula>0</formula>
    </cfRule>
  </conditionalFormatting>
  <conditionalFormatting sqref="G420">
    <cfRule type="cellIs" dxfId="983" priority="936" stopIfTrue="1" operator="lessThan">
      <formula>0</formula>
    </cfRule>
  </conditionalFormatting>
  <conditionalFormatting sqref="G421">
    <cfRule type="cellIs" dxfId="982" priority="935" stopIfTrue="1" operator="lessThan">
      <formula>0</formula>
    </cfRule>
  </conditionalFormatting>
  <conditionalFormatting sqref="G422">
    <cfRule type="cellIs" dxfId="981" priority="934" stopIfTrue="1" operator="lessThan">
      <formula>0</formula>
    </cfRule>
  </conditionalFormatting>
  <conditionalFormatting sqref="G423">
    <cfRule type="cellIs" dxfId="980" priority="933" stopIfTrue="1" operator="lessThan">
      <formula>0</formula>
    </cfRule>
  </conditionalFormatting>
  <conditionalFormatting sqref="G424">
    <cfRule type="cellIs" dxfId="979" priority="932" stopIfTrue="1" operator="lessThan">
      <formula>0</formula>
    </cfRule>
  </conditionalFormatting>
  <conditionalFormatting sqref="G425">
    <cfRule type="cellIs" dxfId="978" priority="931" stopIfTrue="1" operator="lessThan">
      <formula>0</formula>
    </cfRule>
  </conditionalFormatting>
  <conditionalFormatting sqref="G426">
    <cfRule type="cellIs" dxfId="977" priority="930" stopIfTrue="1" operator="lessThan">
      <formula>0</formula>
    </cfRule>
  </conditionalFormatting>
  <conditionalFormatting sqref="G427">
    <cfRule type="cellIs" dxfId="976" priority="929" stopIfTrue="1" operator="lessThan">
      <formula>0</formula>
    </cfRule>
  </conditionalFormatting>
  <conditionalFormatting sqref="G428">
    <cfRule type="cellIs" dxfId="975" priority="928" stopIfTrue="1" operator="lessThan">
      <formula>0</formula>
    </cfRule>
  </conditionalFormatting>
  <conditionalFormatting sqref="G429">
    <cfRule type="cellIs" dxfId="974" priority="927" stopIfTrue="1" operator="lessThan">
      <formula>0</formula>
    </cfRule>
  </conditionalFormatting>
  <conditionalFormatting sqref="G430">
    <cfRule type="cellIs" dxfId="973" priority="926" stopIfTrue="1" operator="lessThan">
      <formula>0</formula>
    </cfRule>
  </conditionalFormatting>
  <conditionalFormatting sqref="G431">
    <cfRule type="cellIs" dxfId="972" priority="925" stopIfTrue="1" operator="lessThan">
      <formula>0</formula>
    </cfRule>
  </conditionalFormatting>
  <conditionalFormatting sqref="G432">
    <cfRule type="cellIs" dxfId="971" priority="924" stopIfTrue="1" operator="lessThan">
      <formula>0</formula>
    </cfRule>
  </conditionalFormatting>
  <conditionalFormatting sqref="G433">
    <cfRule type="cellIs" dxfId="970" priority="923" stopIfTrue="1" operator="lessThan">
      <formula>0</formula>
    </cfRule>
  </conditionalFormatting>
  <conditionalFormatting sqref="G434">
    <cfRule type="cellIs" dxfId="969" priority="922" stopIfTrue="1" operator="lessThan">
      <formula>0</formula>
    </cfRule>
  </conditionalFormatting>
  <conditionalFormatting sqref="G435">
    <cfRule type="cellIs" dxfId="968" priority="921" stopIfTrue="1" operator="lessThan">
      <formula>0</formula>
    </cfRule>
  </conditionalFormatting>
  <conditionalFormatting sqref="G436">
    <cfRule type="cellIs" dxfId="967" priority="920" stopIfTrue="1" operator="lessThan">
      <formula>0</formula>
    </cfRule>
  </conditionalFormatting>
  <conditionalFormatting sqref="G437">
    <cfRule type="cellIs" dxfId="966" priority="919" stopIfTrue="1" operator="lessThan">
      <formula>0</formula>
    </cfRule>
  </conditionalFormatting>
  <conditionalFormatting sqref="G438">
    <cfRule type="cellIs" dxfId="965" priority="918" stopIfTrue="1" operator="lessThan">
      <formula>0</formula>
    </cfRule>
  </conditionalFormatting>
  <conditionalFormatting sqref="G439">
    <cfRule type="cellIs" dxfId="964" priority="917" stopIfTrue="1" operator="lessThan">
      <formula>0</formula>
    </cfRule>
  </conditionalFormatting>
  <conditionalFormatting sqref="G440">
    <cfRule type="cellIs" dxfId="963" priority="916" stopIfTrue="1" operator="lessThan">
      <formula>0</formula>
    </cfRule>
  </conditionalFormatting>
  <conditionalFormatting sqref="G441">
    <cfRule type="cellIs" dxfId="962" priority="915" stopIfTrue="1" operator="lessThan">
      <formula>0</formula>
    </cfRule>
  </conditionalFormatting>
  <conditionalFormatting sqref="G442">
    <cfRule type="cellIs" dxfId="961" priority="914" stopIfTrue="1" operator="lessThan">
      <formula>0</formula>
    </cfRule>
  </conditionalFormatting>
  <conditionalFormatting sqref="G443">
    <cfRule type="cellIs" dxfId="960" priority="913" stopIfTrue="1" operator="lessThan">
      <formula>0</formula>
    </cfRule>
  </conditionalFormatting>
  <conditionalFormatting sqref="G444">
    <cfRule type="cellIs" dxfId="959" priority="912" stopIfTrue="1" operator="lessThan">
      <formula>0</formula>
    </cfRule>
  </conditionalFormatting>
  <conditionalFormatting sqref="G445">
    <cfRule type="cellIs" dxfId="958" priority="911" stopIfTrue="1" operator="lessThan">
      <formula>0</formula>
    </cfRule>
  </conditionalFormatting>
  <conditionalFormatting sqref="G446">
    <cfRule type="cellIs" dxfId="957" priority="910" stopIfTrue="1" operator="lessThan">
      <formula>0</formula>
    </cfRule>
  </conditionalFormatting>
  <conditionalFormatting sqref="G447">
    <cfRule type="cellIs" dxfId="956" priority="909" stopIfTrue="1" operator="lessThan">
      <formula>0</formula>
    </cfRule>
  </conditionalFormatting>
  <conditionalFormatting sqref="G448">
    <cfRule type="cellIs" dxfId="955" priority="908" stopIfTrue="1" operator="lessThan">
      <formula>0</formula>
    </cfRule>
  </conditionalFormatting>
  <conditionalFormatting sqref="G449">
    <cfRule type="cellIs" dxfId="954" priority="907" stopIfTrue="1" operator="lessThan">
      <formula>0</formula>
    </cfRule>
  </conditionalFormatting>
  <conditionalFormatting sqref="G450">
    <cfRule type="cellIs" dxfId="953" priority="906" stopIfTrue="1" operator="lessThan">
      <formula>0</formula>
    </cfRule>
  </conditionalFormatting>
  <conditionalFormatting sqref="G451">
    <cfRule type="cellIs" dxfId="952" priority="905" stopIfTrue="1" operator="lessThan">
      <formula>0</formula>
    </cfRule>
  </conditionalFormatting>
  <conditionalFormatting sqref="G452">
    <cfRule type="cellIs" dxfId="951" priority="904" stopIfTrue="1" operator="lessThan">
      <formula>0</formula>
    </cfRule>
  </conditionalFormatting>
  <conditionalFormatting sqref="G453">
    <cfRule type="cellIs" dxfId="950" priority="903" stopIfTrue="1" operator="lessThan">
      <formula>0</formula>
    </cfRule>
  </conditionalFormatting>
  <conditionalFormatting sqref="G454">
    <cfRule type="cellIs" dxfId="949" priority="902" stopIfTrue="1" operator="lessThan">
      <formula>0</formula>
    </cfRule>
  </conditionalFormatting>
  <conditionalFormatting sqref="G455">
    <cfRule type="cellIs" dxfId="948" priority="901" stopIfTrue="1" operator="lessThan">
      <formula>0</formula>
    </cfRule>
  </conditionalFormatting>
  <conditionalFormatting sqref="G456">
    <cfRule type="cellIs" dxfId="947" priority="900" stopIfTrue="1" operator="lessThan">
      <formula>0</formula>
    </cfRule>
  </conditionalFormatting>
  <conditionalFormatting sqref="G457">
    <cfRule type="cellIs" dxfId="946" priority="899" stopIfTrue="1" operator="lessThan">
      <formula>0</formula>
    </cfRule>
  </conditionalFormatting>
  <conditionalFormatting sqref="G458">
    <cfRule type="cellIs" dxfId="945" priority="898" stopIfTrue="1" operator="lessThan">
      <formula>0</formula>
    </cfRule>
  </conditionalFormatting>
  <conditionalFormatting sqref="G459">
    <cfRule type="cellIs" dxfId="944" priority="897" stopIfTrue="1" operator="lessThan">
      <formula>0</formula>
    </cfRule>
  </conditionalFormatting>
  <conditionalFormatting sqref="G460">
    <cfRule type="cellIs" dxfId="943" priority="896" stopIfTrue="1" operator="lessThan">
      <formula>0</formula>
    </cfRule>
  </conditionalFormatting>
  <conditionalFormatting sqref="G461">
    <cfRule type="cellIs" dxfId="942" priority="895" stopIfTrue="1" operator="lessThan">
      <formula>0</formula>
    </cfRule>
  </conditionalFormatting>
  <conditionalFormatting sqref="G462">
    <cfRule type="cellIs" dxfId="941" priority="894" stopIfTrue="1" operator="lessThan">
      <formula>0</formula>
    </cfRule>
  </conditionalFormatting>
  <conditionalFormatting sqref="G463">
    <cfRule type="cellIs" dxfId="940" priority="893" stopIfTrue="1" operator="lessThan">
      <formula>0</formula>
    </cfRule>
  </conditionalFormatting>
  <conditionalFormatting sqref="G464">
    <cfRule type="cellIs" dxfId="939" priority="892" stopIfTrue="1" operator="lessThan">
      <formula>0</formula>
    </cfRule>
  </conditionalFormatting>
  <conditionalFormatting sqref="G465">
    <cfRule type="cellIs" dxfId="938" priority="891" stopIfTrue="1" operator="lessThan">
      <formula>0</formula>
    </cfRule>
  </conditionalFormatting>
  <conditionalFormatting sqref="G466">
    <cfRule type="cellIs" dxfId="937" priority="890" stopIfTrue="1" operator="lessThan">
      <formula>0</formula>
    </cfRule>
  </conditionalFormatting>
  <conditionalFormatting sqref="G467">
    <cfRule type="cellIs" dxfId="936" priority="889" stopIfTrue="1" operator="lessThan">
      <formula>0</formula>
    </cfRule>
  </conditionalFormatting>
  <conditionalFormatting sqref="G468">
    <cfRule type="cellIs" dxfId="935" priority="888" stopIfTrue="1" operator="lessThan">
      <formula>0</formula>
    </cfRule>
  </conditionalFormatting>
  <conditionalFormatting sqref="G469">
    <cfRule type="cellIs" dxfId="934" priority="887" stopIfTrue="1" operator="lessThan">
      <formula>0</formula>
    </cfRule>
  </conditionalFormatting>
  <conditionalFormatting sqref="G470">
    <cfRule type="cellIs" dxfId="933" priority="886" stopIfTrue="1" operator="lessThan">
      <formula>0</formula>
    </cfRule>
  </conditionalFormatting>
  <conditionalFormatting sqref="G471">
    <cfRule type="cellIs" dxfId="932" priority="885" stopIfTrue="1" operator="lessThan">
      <formula>0</formula>
    </cfRule>
  </conditionalFormatting>
  <conditionalFormatting sqref="G472">
    <cfRule type="cellIs" dxfId="931" priority="884" stopIfTrue="1" operator="lessThan">
      <formula>0</formula>
    </cfRule>
  </conditionalFormatting>
  <conditionalFormatting sqref="G473">
    <cfRule type="cellIs" dxfId="930" priority="883" stopIfTrue="1" operator="lessThan">
      <formula>0</formula>
    </cfRule>
  </conditionalFormatting>
  <conditionalFormatting sqref="G474">
    <cfRule type="cellIs" dxfId="929" priority="882" stopIfTrue="1" operator="lessThan">
      <formula>0</formula>
    </cfRule>
  </conditionalFormatting>
  <conditionalFormatting sqref="G475">
    <cfRule type="cellIs" dxfId="928" priority="881" stopIfTrue="1" operator="lessThan">
      <formula>0</formula>
    </cfRule>
  </conditionalFormatting>
  <conditionalFormatting sqref="G476">
    <cfRule type="cellIs" dxfId="927" priority="880" stopIfTrue="1" operator="lessThan">
      <formula>0</formula>
    </cfRule>
  </conditionalFormatting>
  <conditionalFormatting sqref="G477">
    <cfRule type="cellIs" dxfId="926" priority="879" stopIfTrue="1" operator="lessThan">
      <formula>0</formula>
    </cfRule>
  </conditionalFormatting>
  <conditionalFormatting sqref="G478">
    <cfRule type="cellIs" dxfId="925" priority="878" stopIfTrue="1" operator="lessThan">
      <formula>0</formula>
    </cfRule>
  </conditionalFormatting>
  <conditionalFormatting sqref="G479">
    <cfRule type="cellIs" dxfId="924" priority="877" stopIfTrue="1" operator="lessThan">
      <formula>0</formula>
    </cfRule>
  </conditionalFormatting>
  <conditionalFormatting sqref="G480">
    <cfRule type="cellIs" dxfId="923" priority="876" stopIfTrue="1" operator="lessThan">
      <formula>0</formula>
    </cfRule>
  </conditionalFormatting>
  <conditionalFormatting sqref="G481">
    <cfRule type="cellIs" dxfId="922" priority="875" stopIfTrue="1" operator="lessThan">
      <formula>0</formula>
    </cfRule>
  </conditionalFormatting>
  <conditionalFormatting sqref="G482">
    <cfRule type="cellIs" dxfId="921" priority="874" stopIfTrue="1" operator="lessThan">
      <formula>0</formula>
    </cfRule>
  </conditionalFormatting>
  <conditionalFormatting sqref="G483">
    <cfRule type="cellIs" dxfId="920" priority="873" stopIfTrue="1" operator="lessThan">
      <formula>0</formula>
    </cfRule>
  </conditionalFormatting>
  <conditionalFormatting sqref="G484">
    <cfRule type="cellIs" dxfId="919" priority="872" stopIfTrue="1" operator="lessThan">
      <formula>0</formula>
    </cfRule>
  </conditionalFormatting>
  <conditionalFormatting sqref="G485">
    <cfRule type="cellIs" dxfId="918" priority="871" stopIfTrue="1" operator="lessThan">
      <formula>0</formula>
    </cfRule>
  </conditionalFormatting>
  <conditionalFormatting sqref="G486">
    <cfRule type="cellIs" dxfId="917" priority="870" stopIfTrue="1" operator="lessThan">
      <formula>0</formula>
    </cfRule>
  </conditionalFormatting>
  <conditionalFormatting sqref="G487">
    <cfRule type="cellIs" dxfId="916" priority="869" stopIfTrue="1" operator="lessThan">
      <formula>0</formula>
    </cfRule>
  </conditionalFormatting>
  <conditionalFormatting sqref="G488">
    <cfRule type="cellIs" dxfId="915" priority="868" stopIfTrue="1" operator="lessThan">
      <formula>0</formula>
    </cfRule>
  </conditionalFormatting>
  <conditionalFormatting sqref="G489">
    <cfRule type="cellIs" dxfId="914" priority="867" stopIfTrue="1" operator="lessThan">
      <formula>0</formula>
    </cfRule>
  </conditionalFormatting>
  <conditionalFormatting sqref="G490">
    <cfRule type="cellIs" dxfId="913" priority="866" stopIfTrue="1" operator="lessThan">
      <formula>0</formula>
    </cfRule>
  </conditionalFormatting>
  <conditionalFormatting sqref="G491">
    <cfRule type="cellIs" dxfId="912" priority="865" stopIfTrue="1" operator="lessThan">
      <formula>0</formula>
    </cfRule>
  </conditionalFormatting>
  <conditionalFormatting sqref="G492">
    <cfRule type="cellIs" dxfId="911" priority="864" stopIfTrue="1" operator="lessThan">
      <formula>0</formula>
    </cfRule>
  </conditionalFormatting>
  <conditionalFormatting sqref="G493">
    <cfRule type="cellIs" dxfId="910" priority="863" stopIfTrue="1" operator="lessThan">
      <formula>0</formula>
    </cfRule>
  </conditionalFormatting>
  <conditionalFormatting sqref="G494">
    <cfRule type="cellIs" dxfId="909" priority="862" stopIfTrue="1" operator="lessThan">
      <formula>0</formula>
    </cfRule>
  </conditionalFormatting>
  <conditionalFormatting sqref="G495">
    <cfRule type="cellIs" dxfId="908" priority="861" stopIfTrue="1" operator="lessThan">
      <formula>0</formula>
    </cfRule>
  </conditionalFormatting>
  <conditionalFormatting sqref="G496">
    <cfRule type="cellIs" dxfId="907" priority="860" stopIfTrue="1" operator="lessThan">
      <formula>0</formula>
    </cfRule>
  </conditionalFormatting>
  <conditionalFormatting sqref="G497">
    <cfRule type="cellIs" dxfId="906" priority="859" stopIfTrue="1" operator="lessThan">
      <formula>0</formula>
    </cfRule>
  </conditionalFormatting>
  <conditionalFormatting sqref="G498">
    <cfRule type="cellIs" dxfId="905" priority="858" stopIfTrue="1" operator="lessThan">
      <formula>0</formula>
    </cfRule>
  </conditionalFormatting>
  <conditionalFormatting sqref="G499">
    <cfRule type="cellIs" dxfId="904" priority="857" stopIfTrue="1" operator="lessThan">
      <formula>0</formula>
    </cfRule>
  </conditionalFormatting>
  <conditionalFormatting sqref="G500">
    <cfRule type="cellIs" dxfId="903" priority="856" stopIfTrue="1" operator="lessThan">
      <formula>0</formula>
    </cfRule>
  </conditionalFormatting>
  <conditionalFormatting sqref="G501">
    <cfRule type="cellIs" dxfId="902" priority="855" stopIfTrue="1" operator="lessThan">
      <formula>0</formula>
    </cfRule>
  </conditionalFormatting>
  <conditionalFormatting sqref="G502">
    <cfRule type="cellIs" dxfId="901" priority="854" stopIfTrue="1" operator="lessThan">
      <formula>0</formula>
    </cfRule>
  </conditionalFormatting>
  <conditionalFormatting sqref="G503">
    <cfRule type="cellIs" dxfId="900" priority="853" stopIfTrue="1" operator="lessThan">
      <formula>0</formula>
    </cfRule>
  </conditionalFormatting>
  <conditionalFormatting sqref="G504">
    <cfRule type="cellIs" dxfId="899" priority="852" stopIfTrue="1" operator="lessThan">
      <formula>0</formula>
    </cfRule>
  </conditionalFormatting>
  <conditionalFormatting sqref="G505">
    <cfRule type="cellIs" dxfId="898" priority="851" stopIfTrue="1" operator="lessThan">
      <formula>0</formula>
    </cfRule>
  </conditionalFormatting>
  <conditionalFormatting sqref="G506">
    <cfRule type="cellIs" dxfId="897" priority="850" stopIfTrue="1" operator="lessThan">
      <formula>0</formula>
    </cfRule>
  </conditionalFormatting>
  <conditionalFormatting sqref="G507">
    <cfRule type="cellIs" dxfId="896" priority="849" stopIfTrue="1" operator="lessThan">
      <formula>0</formula>
    </cfRule>
  </conditionalFormatting>
  <conditionalFormatting sqref="G508">
    <cfRule type="cellIs" dxfId="895" priority="848" stopIfTrue="1" operator="lessThan">
      <formula>0</formula>
    </cfRule>
  </conditionalFormatting>
  <conditionalFormatting sqref="G509">
    <cfRule type="cellIs" dxfId="894" priority="847" stopIfTrue="1" operator="lessThan">
      <formula>0</formula>
    </cfRule>
  </conditionalFormatting>
  <conditionalFormatting sqref="G510">
    <cfRule type="cellIs" dxfId="893" priority="846" stopIfTrue="1" operator="lessThan">
      <formula>0</formula>
    </cfRule>
  </conditionalFormatting>
  <conditionalFormatting sqref="G511">
    <cfRule type="cellIs" dxfId="892" priority="845" stopIfTrue="1" operator="lessThan">
      <formula>0</formula>
    </cfRule>
  </conditionalFormatting>
  <conditionalFormatting sqref="G512">
    <cfRule type="cellIs" dxfId="891" priority="844" stopIfTrue="1" operator="lessThan">
      <formula>0</formula>
    </cfRule>
  </conditionalFormatting>
  <conditionalFormatting sqref="G513">
    <cfRule type="cellIs" dxfId="890" priority="843" stopIfTrue="1" operator="lessThan">
      <formula>0</formula>
    </cfRule>
  </conditionalFormatting>
  <conditionalFormatting sqref="G514">
    <cfRule type="cellIs" dxfId="889" priority="842" stopIfTrue="1" operator="lessThan">
      <formula>0</formula>
    </cfRule>
  </conditionalFormatting>
  <conditionalFormatting sqref="G515">
    <cfRule type="cellIs" dxfId="888" priority="841" stopIfTrue="1" operator="lessThan">
      <formula>0</formula>
    </cfRule>
  </conditionalFormatting>
  <conditionalFormatting sqref="G516">
    <cfRule type="cellIs" dxfId="887" priority="840" stopIfTrue="1" operator="lessThan">
      <formula>0</formula>
    </cfRule>
  </conditionalFormatting>
  <conditionalFormatting sqref="G517">
    <cfRule type="cellIs" dxfId="886" priority="839" stopIfTrue="1" operator="lessThan">
      <formula>0</formula>
    </cfRule>
  </conditionalFormatting>
  <conditionalFormatting sqref="G518">
    <cfRule type="cellIs" dxfId="885" priority="838" stopIfTrue="1" operator="lessThan">
      <formula>0</formula>
    </cfRule>
  </conditionalFormatting>
  <conditionalFormatting sqref="G519">
    <cfRule type="cellIs" dxfId="884" priority="837" stopIfTrue="1" operator="lessThan">
      <formula>0</formula>
    </cfRule>
  </conditionalFormatting>
  <conditionalFormatting sqref="G520">
    <cfRule type="cellIs" dxfId="883" priority="836" stopIfTrue="1" operator="lessThan">
      <formula>0</formula>
    </cfRule>
  </conditionalFormatting>
  <conditionalFormatting sqref="G521">
    <cfRule type="cellIs" dxfId="882" priority="835" stopIfTrue="1" operator="lessThan">
      <formula>0</formula>
    </cfRule>
  </conditionalFormatting>
  <conditionalFormatting sqref="G522">
    <cfRule type="cellIs" dxfId="881" priority="834" stopIfTrue="1" operator="lessThan">
      <formula>0</formula>
    </cfRule>
  </conditionalFormatting>
  <conditionalFormatting sqref="G523">
    <cfRule type="cellIs" dxfId="880" priority="833" stopIfTrue="1" operator="lessThan">
      <formula>0</formula>
    </cfRule>
  </conditionalFormatting>
  <conditionalFormatting sqref="G524">
    <cfRule type="cellIs" dxfId="879" priority="832" stopIfTrue="1" operator="lessThan">
      <formula>0</formula>
    </cfRule>
  </conditionalFormatting>
  <conditionalFormatting sqref="G525">
    <cfRule type="cellIs" dxfId="878" priority="831" stopIfTrue="1" operator="lessThan">
      <formula>0</formula>
    </cfRule>
  </conditionalFormatting>
  <conditionalFormatting sqref="G526">
    <cfRule type="cellIs" dxfId="877" priority="830" stopIfTrue="1" operator="lessThan">
      <formula>0</formula>
    </cfRule>
  </conditionalFormatting>
  <conditionalFormatting sqref="G527">
    <cfRule type="cellIs" dxfId="876" priority="829" stopIfTrue="1" operator="lessThan">
      <formula>0</formula>
    </cfRule>
  </conditionalFormatting>
  <conditionalFormatting sqref="G528">
    <cfRule type="cellIs" dxfId="875" priority="828" stopIfTrue="1" operator="lessThan">
      <formula>0</formula>
    </cfRule>
  </conditionalFormatting>
  <conditionalFormatting sqref="G529">
    <cfRule type="cellIs" dxfId="874" priority="827" stopIfTrue="1" operator="lessThan">
      <formula>0</formula>
    </cfRule>
  </conditionalFormatting>
  <conditionalFormatting sqref="G530">
    <cfRule type="cellIs" dxfId="873" priority="826" stopIfTrue="1" operator="lessThan">
      <formula>0</formula>
    </cfRule>
  </conditionalFormatting>
  <conditionalFormatting sqref="G531">
    <cfRule type="cellIs" dxfId="872" priority="825" stopIfTrue="1" operator="lessThan">
      <formula>0</formula>
    </cfRule>
  </conditionalFormatting>
  <conditionalFormatting sqref="G532">
    <cfRule type="cellIs" dxfId="871" priority="824" stopIfTrue="1" operator="lessThan">
      <formula>0</formula>
    </cfRule>
  </conditionalFormatting>
  <conditionalFormatting sqref="G533">
    <cfRule type="cellIs" dxfId="870" priority="823" stopIfTrue="1" operator="lessThan">
      <formula>0</formula>
    </cfRule>
  </conditionalFormatting>
  <conditionalFormatting sqref="G534">
    <cfRule type="cellIs" dxfId="869" priority="822" stopIfTrue="1" operator="lessThan">
      <formula>0</formula>
    </cfRule>
  </conditionalFormatting>
  <conditionalFormatting sqref="G535">
    <cfRule type="cellIs" dxfId="868" priority="821" stopIfTrue="1" operator="lessThan">
      <formula>0</formula>
    </cfRule>
  </conditionalFormatting>
  <conditionalFormatting sqref="G536">
    <cfRule type="cellIs" dxfId="867" priority="820" stopIfTrue="1" operator="lessThan">
      <formula>0</formula>
    </cfRule>
  </conditionalFormatting>
  <conditionalFormatting sqref="G537">
    <cfRule type="cellIs" dxfId="866" priority="819" stopIfTrue="1" operator="lessThan">
      <formula>0</formula>
    </cfRule>
  </conditionalFormatting>
  <conditionalFormatting sqref="G538">
    <cfRule type="cellIs" dxfId="865" priority="818" stopIfTrue="1" operator="lessThan">
      <formula>0</formula>
    </cfRule>
  </conditionalFormatting>
  <conditionalFormatting sqref="G539">
    <cfRule type="cellIs" dxfId="864" priority="817" stopIfTrue="1" operator="lessThan">
      <formula>0</formula>
    </cfRule>
  </conditionalFormatting>
  <conditionalFormatting sqref="G540">
    <cfRule type="cellIs" dxfId="863" priority="816" stopIfTrue="1" operator="lessThan">
      <formula>0</formula>
    </cfRule>
  </conditionalFormatting>
  <conditionalFormatting sqref="G541">
    <cfRule type="cellIs" dxfId="862" priority="815" stopIfTrue="1" operator="lessThan">
      <formula>0</formula>
    </cfRule>
  </conditionalFormatting>
  <conditionalFormatting sqref="G542">
    <cfRule type="cellIs" dxfId="861" priority="814" stopIfTrue="1" operator="lessThan">
      <formula>0</formula>
    </cfRule>
  </conditionalFormatting>
  <conditionalFormatting sqref="G543">
    <cfRule type="cellIs" dxfId="860" priority="813" stopIfTrue="1" operator="lessThan">
      <formula>0</formula>
    </cfRule>
  </conditionalFormatting>
  <conditionalFormatting sqref="G544">
    <cfRule type="cellIs" dxfId="859" priority="812" stopIfTrue="1" operator="lessThan">
      <formula>0</formula>
    </cfRule>
  </conditionalFormatting>
  <conditionalFormatting sqref="G545">
    <cfRule type="cellIs" dxfId="858" priority="811" stopIfTrue="1" operator="lessThan">
      <formula>0</formula>
    </cfRule>
  </conditionalFormatting>
  <conditionalFormatting sqref="G546">
    <cfRule type="cellIs" dxfId="857" priority="810" stopIfTrue="1" operator="lessThan">
      <formula>0</formula>
    </cfRule>
  </conditionalFormatting>
  <conditionalFormatting sqref="G547">
    <cfRule type="cellIs" dxfId="856" priority="809" stopIfTrue="1" operator="lessThan">
      <formula>0</formula>
    </cfRule>
  </conditionalFormatting>
  <conditionalFormatting sqref="G548">
    <cfRule type="cellIs" dxfId="855" priority="808" stopIfTrue="1" operator="lessThan">
      <formula>0</formula>
    </cfRule>
  </conditionalFormatting>
  <conditionalFormatting sqref="G549">
    <cfRule type="cellIs" dxfId="854" priority="807" stopIfTrue="1" operator="lessThan">
      <formula>0</formula>
    </cfRule>
  </conditionalFormatting>
  <conditionalFormatting sqref="G550">
    <cfRule type="cellIs" dxfId="853" priority="806" stopIfTrue="1" operator="lessThan">
      <formula>0</formula>
    </cfRule>
  </conditionalFormatting>
  <conditionalFormatting sqref="G551">
    <cfRule type="cellIs" dxfId="852" priority="805" stopIfTrue="1" operator="lessThan">
      <formula>0</formula>
    </cfRule>
  </conditionalFormatting>
  <conditionalFormatting sqref="G552">
    <cfRule type="cellIs" dxfId="851" priority="804" stopIfTrue="1" operator="lessThan">
      <formula>0</formula>
    </cfRule>
  </conditionalFormatting>
  <conditionalFormatting sqref="G553">
    <cfRule type="cellIs" dxfId="850" priority="803" stopIfTrue="1" operator="lessThan">
      <formula>0</formula>
    </cfRule>
  </conditionalFormatting>
  <conditionalFormatting sqref="G554">
    <cfRule type="cellIs" dxfId="849" priority="802" stopIfTrue="1" operator="lessThan">
      <formula>0</formula>
    </cfRule>
  </conditionalFormatting>
  <conditionalFormatting sqref="G555">
    <cfRule type="cellIs" dxfId="848" priority="801" stopIfTrue="1" operator="lessThan">
      <formula>0</formula>
    </cfRule>
  </conditionalFormatting>
  <conditionalFormatting sqref="G556">
    <cfRule type="cellIs" dxfId="847" priority="800" stopIfTrue="1" operator="lessThan">
      <formula>0</formula>
    </cfRule>
  </conditionalFormatting>
  <conditionalFormatting sqref="G557">
    <cfRule type="cellIs" dxfId="846" priority="799" stopIfTrue="1" operator="lessThan">
      <formula>0</formula>
    </cfRule>
  </conditionalFormatting>
  <conditionalFormatting sqref="G558">
    <cfRule type="cellIs" dxfId="845" priority="798" stopIfTrue="1" operator="lessThan">
      <formula>0</formula>
    </cfRule>
  </conditionalFormatting>
  <conditionalFormatting sqref="G559">
    <cfRule type="cellIs" dxfId="844" priority="797" stopIfTrue="1" operator="lessThan">
      <formula>0</formula>
    </cfRule>
  </conditionalFormatting>
  <conditionalFormatting sqref="G560">
    <cfRule type="cellIs" dxfId="843" priority="796" stopIfTrue="1" operator="lessThan">
      <formula>0</formula>
    </cfRule>
  </conditionalFormatting>
  <conditionalFormatting sqref="G561">
    <cfRule type="cellIs" dxfId="842" priority="795" stopIfTrue="1" operator="lessThan">
      <formula>0</formula>
    </cfRule>
  </conditionalFormatting>
  <conditionalFormatting sqref="G562">
    <cfRule type="cellIs" dxfId="841" priority="794" stopIfTrue="1" operator="lessThan">
      <formula>0</formula>
    </cfRule>
  </conditionalFormatting>
  <conditionalFormatting sqref="G563">
    <cfRule type="cellIs" dxfId="840" priority="793" stopIfTrue="1" operator="lessThan">
      <formula>0</formula>
    </cfRule>
  </conditionalFormatting>
  <conditionalFormatting sqref="G564">
    <cfRule type="cellIs" dxfId="839" priority="792" stopIfTrue="1" operator="lessThan">
      <formula>0</formula>
    </cfRule>
  </conditionalFormatting>
  <conditionalFormatting sqref="G565">
    <cfRule type="cellIs" dxfId="838" priority="791" stopIfTrue="1" operator="lessThan">
      <formula>0</formula>
    </cfRule>
  </conditionalFormatting>
  <conditionalFormatting sqref="G566">
    <cfRule type="cellIs" dxfId="837" priority="790" stopIfTrue="1" operator="lessThan">
      <formula>0</formula>
    </cfRule>
  </conditionalFormatting>
  <conditionalFormatting sqref="G567">
    <cfRule type="cellIs" dxfId="836" priority="789" stopIfTrue="1" operator="lessThan">
      <formula>0</formula>
    </cfRule>
  </conditionalFormatting>
  <conditionalFormatting sqref="G568">
    <cfRule type="cellIs" dxfId="835" priority="788" stopIfTrue="1" operator="lessThan">
      <formula>0</formula>
    </cfRule>
  </conditionalFormatting>
  <conditionalFormatting sqref="G569">
    <cfRule type="cellIs" dxfId="834" priority="787" stopIfTrue="1" operator="lessThan">
      <formula>0</formula>
    </cfRule>
  </conditionalFormatting>
  <conditionalFormatting sqref="G570">
    <cfRule type="cellIs" dxfId="833" priority="786" stopIfTrue="1" operator="lessThan">
      <formula>0</formula>
    </cfRule>
  </conditionalFormatting>
  <conditionalFormatting sqref="G571">
    <cfRule type="cellIs" dxfId="832" priority="785" stopIfTrue="1" operator="lessThan">
      <formula>0</formula>
    </cfRule>
  </conditionalFormatting>
  <conditionalFormatting sqref="G572">
    <cfRule type="cellIs" dxfId="831" priority="784" stopIfTrue="1" operator="lessThan">
      <formula>0</formula>
    </cfRule>
  </conditionalFormatting>
  <conditionalFormatting sqref="G573">
    <cfRule type="cellIs" dxfId="830" priority="783" stopIfTrue="1" operator="lessThan">
      <formula>0</formula>
    </cfRule>
  </conditionalFormatting>
  <conditionalFormatting sqref="G574">
    <cfRule type="cellIs" dxfId="829" priority="782" stopIfTrue="1" operator="lessThan">
      <formula>0</formula>
    </cfRule>
  </conditionalFormatting>
  <conditionalFormatting sqref="G575">
    <cfRule type="cellIs" dxfId="828" priority="781" stopIfTrue="1" operator="lessThan">
      <formula>0</formula>
    </cfRule>
  </conditionalFormatting>
  <conditionalFormatting sqref="G576">
    <cfRule type="cellIs" dxfId="827" priority="780" stopIfTrue="1" operator="lessThan">
      <formula>0</formula>
    </cfRule>
  </conditionalFormatting>
  <conditionalFormatting sqref="G577">
    <cfRule type="cellIs" dxfId="826" priority="779" stopIfTrue="1" operator="lessThan">
      <formula>0</formula>
    </cfRule>
  </conditionalFormatting>
  <conditionalFormatting sqref="G578">
    <cfRule type="cellIs" dxfId="825" priority="778" stopIfTrue="1" operator="lessThan">
      <formula>0</formula>
    </cfRule>
  </conditionalFormatting>
  <conditionalFormatting sqref="G579">
    <cfRule type="cellIs" dxfId="824" priority="777" stopIfTrue="1" operator="lessThan">
      <formula>0</formula>
    </cfRule>
  </conditionalFormatting>
  <conditionalFormatting sqref="G580">
    <cfRule type="cellIs" dxfId="823" priority="776" stopIfTrue="1" operator="lessThan">
      <formula>0</formula>
    </cfRule>
  </conditionalFormatting>
  <conditionalFormatting sqref="G581">
    <cfRule type="cellIs" dxfId="822" priority="775" stopIfTrue="1" operator="lessThan">
      <formula>0</formula>
    </cfRule>
  </conditionalFormatting>
  <conditionalFormatting sqref="G582">
    <cfRule type="cellIs" dxfId="821" priority="774" stopIfTrue="1" operator="lessThan">
      <formula>0</formula>
    </cfRule>
  </conditionalFormatting>
  <conditionalFormatting sqref="G583">
    <cfRule type="cellIs" dxfId="820" priority="773" stopIfTrue="1" operator="lessThan">
      <formula>0</formula>
    </cfRule>
  </conditionalFormatting>
  <conditionalFormatting sqref="G584">
    <cfRule type="cellIs" dxfId="819" priority="772" stopIfTrue="1" operator="lessThan">
      <formula>0</formula>
    </cfRule>
  </conditionalFormatting>
  <conditionalFormatting sqref="G585">
    <cfRule type="cellIs" dxfId="818" priority="771" stopIfTrue="1" operator="lessThan">
      <formula>0</formula>
    </cfRule>
  </conditionalFormatting>
  <conditionalFormatting sqref="G586">
    <cfRule type="cellIs" dxfId="817" priority="770" stopIfTrue="1" operator="lessThan">
      <formula>0</formula>
    </cfRule>
  </conditionalFormatting>
  <conditionalFormatting sqref="G587">
    <cfRule type="cellIs" dxfId="816" priority="769" stopIfTrue="1" operator="lessThan">
      <formula>0</formula>
    </cfRule>
  </conditionalFormatting>
  <conditionalFormatting sqref="G588">
    <cfRule type="cellIs" dxfId="815" priority="768" stopIfTrue="1" operator="lessThan">
      <formula>0</formula>
    </cfRule>
  </conditionalFormatting>
  <conditionalFormatting sqref="G589">
    <cfRule type="cellIs" dxfId="814" priority="767" stopIfTrue="1" operator="lessThan">
      <formula>0</formula>
    </cfRule>
  </conditionalFormatting>
  <conditionalFormatting sqref="G590">
    <cfRule type="cellIs" dxfId="813" priority="766" stopIfTrue="1" operator="lessThan">
      <formula>0</formula>
    </cfRule>
  </conditionalFormatting>
  <conditionalFormatting sqref="G591">
    <cfRule type="cellIs" dxfId="812" priority="765" stopIfTrue="1" operator="lessThan">
      <formula>0</formula>
    </cfRule>
  </conditionalFormatting>
  <conditionalFormatting sqref="G592">
    <cfRule type="cellIs" dxfId="811" priority="764" stopIfTrue="1" operator="lessThan">
      <formula>0</formula>
    </cfRule>
  </conditionalFormatting>
  <conditionalFormatting sqref="G593">
    <cfRule type="cellIs" dxfId="810" priority="763" stopIfTrue="1" operator="lessThan">
      <formula>0</formula>
    </cfRule>
  </conditionalFormatting>
  <conditionalFormatting sqref="G594">
    <cfRule type="cellIs" dxfId="809" priority="762" stopIfTrue="1" operator="lessThan">
      <formula>0</formula>
    </cfRule>
  </conditionalFormatting>
  <conditionalFormatting sqref="G595">
    <cfRule type="cellIs" dxfId="808" priority="761" stopIfTrue="1" operator="lessThan">
      <formula>0</formula>
    </cfRule>
  </conditionalFormatting>
  <conditionalFormatting sqref="G596">
    <cfRule type="cellIs" dxfId="807" priority="760" stopIfTrue="1" operator="lessThan">
      <formula>0</formula>
    </cfRule>
  </conditionalFormatting>
  <conditionalFormatting sqref="G597">
    <cfRule type="cellIs" dxfId="806" priority="759" stopIfTrue="1" operator="lessThan">
      <formula>0</formula>
    </cfRule>
  </conditionalFormatting>
  <conditionalFormatting sqref="G598">
    <cfRule type="cellIs" dxfId="805" priority="758" stopIfTrue="1" operator="lessThan">
      <formula>0</formula>
    </cfRule>
  </conditionalFormatting>
  <conditionalFormatting sqref="G599">
    <cfRule type="cellIs" dxfId="804" priority="757" stopIfTrue="1" operator="lessThan">
      <formula>0</formula>
    </cfRule>
  </conditionalFormatting>
  <conditionalFormatting sqref="G600">
    <cfRule type="cellIs" dxfId="803" priority="756" stopIfTrue="1" operator="lessThan">
      <formula>0</formula>
    </cfRule>
  </conditionalFormatting>
  <conditionalFormatting sqref="G601">
    <cfRule type="cellIs" dxfId="802" priority="755" stopIfTrue="1" operator="lessThan">
      <formula>0</formula>
    </cfRule>
  </conditionalFormatting>
  <conditionalFormatting sqref="G602">
    <cfRule type="cellIs" dxfId="801" priority="754" stopIfTrue="1" operator="lessThan">
      <formula>0</formula>
    </cfRule>
  </conditionalFormatting>
  <conditionalFormatting sqref="G603">
    <cfRule type="cellIs" dxfId="800" priority="753" stopIfTrue="1" operator="lessThan">
      <formula>0</formula>
    </cfRule>
  </conditionalFormatting>
  <conditionalFormatting sqref="G604">
    <cfRule type="cellIs" dxfId="799" priority="752" stopIfTrue="1" operator="lessThan">
      <formula>0</formula>
    </cfRule>
  </conditionalFormatting>
  <conditionalFormatting sqref="G605">
    <cfRule type="cellIs" dxfId="798" priority="751" stopIfTrue="1" operator="lessThan">
      <formula>0</formula>
    </cfRule>
  </conditionalFormatting>
  <conditionalFormatting sqref="G606">
    <cfRule type="cellIs" dxfId="797" priority="750" stopIfTrue="1" operator="lessThan">
      <formula>0</formula>
    </cfRule>
  </conditionalFormatting>
  <conditionalFormatting sqref="G607">
    <cfRule type="cellIs" dxfId="796" priority="749" stopIfTrue="1" operator="lessThan">
      <formula>0</formula>
    </cfRule>
  </conditionalFormatting>
  <conditionalFormatting sqref="G608">
    <cfRule type="cellIs" dxfId="795" priority="748" stopIfTrue="1" operator="lessThan">
      <formula>0</formula>
    </cfRule>
  </conditionalFormatting>
  <conditionalFormatting sqref="G609">
    <cfRule type="cellIs" dxfId="794" priority="747" stopIfTrue="1" operator="lessThan">
      <formula>0</formula>
    </cfRule>
  </conditionalFormatting>
  <conditionalFormatting sqref="G610">
    <cfRule type="cellIs" dxfId="793" priority="746" stopIfTrue="1" operator="lessThan">
      <formula>0</formula>
    </cfRule>
  </conditionalFormatting>
  <conditionalFormatting sqref="G611">
    <cfRule type="cellIs" dxfId="792" priority="745" stopIfTrue="1" operator="lessThan">
      <formula>0</formula>
    </cfRule>
  </conditionalFormatting>
  <conditionalFormatting sqref="G612">
    <cfRule type="cellIs" dxfId="791" priority="744" stopIfTrue="1" operator="lessThan">
      <formula>0</formula>
    </cfRule>
  </conditionalFormatting>
  <conditionalFormatting sqref="G613">
    <cfRule type="cellIs" dxfId="790" priority="743" stopIfTrue="1" operator="lessThan">
      <formula>0</formula>
    </cfRule>
  </conditionalFormatting>
  <conditionalFormatting sqref="G614">
    <cfRule type="cellIs" dxfId="789" priority="742" stopIfTrue="1" operator="lessThan">
      <formula>0</formula>
    </cfRule>
  </conditionalFormatting>
  <conditionalFormatting sqref="G615">
    <cfRule type="cellIs" dxfId="788" priority="741" stopIfTrue="1" operator="lessThan">
      <formula>0</formula>
    </cfRule>
  </conditionalFormatting>
  <conditionalFormatting sqref="G616">
    <cfRule type="cellIs" dxfId="787" priority="740" stopIfTrue="1" operator="lessThan">
      <formula>0</formula>
    </cfRule>
  </conditionalFormatting>
  <conditionalFormatting sqref="G617">
    <cfRule type="cellIs" dxfId="786" priority="739" stopIfTrue="1" operator="lessThan">
      <formula>0</formula>
    </cfRule>
  </conditionalFormatting>
  <conditionalFormatting sqref="G618">
    <cfRule type="cellIs" dxfId="785" priority="738" stopIfTrue="1" operator="lessThan">
      <formula>0</formula>
    </cfRule>
  </conditionalFormatting>
  <conditionalFormatting sqref="G619">
    <cfRule type="cellIs" dxfId="784" priority="737" stopIfTrue="1" operator="lessThan">
      <formula>0</formula>
    </cfRule>
  </conditionalFormatting>
  <conditionalFormatting sqref="G620">
    <cfRule type="cellIs" dxfId="783" priority="736" stopIfTrue="1" operator="lessThan">
      <formula>0</formula>
    </cfRule>
  </conditionalFormatting>
  <conditionalFormatting sqref="G621">
    <cfRule type="cellIs" dxfId="782" priority="735" stopIfTrue="1" operator="lessThan">
      <formula>0</formula>
    </cfRule>
  </conditionalFormatting>
  <conditionalFormatting sqref="G622">
    <cfRule type="cellIs" dxfId="781" priority="734" stopIfTrue="1" operator="lessThan">
      <formula>0</formula>
    </cfRule>
  </conditionalFormatting>
  <conditionalFormatting sqref="G623">
    <cfRule type="cellIs" dxfId="780" priority="733" stopIfTrue="1" operator="lessThan">
      <formula>0</formula>
    </cfRule>
  </conditionalFormatting>
  <conditionalFormatting sqref="G624">
    <cfRule type="cellIs" dxfId="779" priority="732" stopIfTrue="1" operator="lessThan">
      <formula>0</formula>
    </cfRule>
  </conditionalFormatting>
  <conditionalFormatting sqref="G625">
    <cfRule type="cellIs" dxfId="778" priority="731" stopIfTrue="1" operator="lessThan">
      <formula>0</formula>
    </cfRule>
  </conditionalFormatting>
  <conditionalFormatting sqref="G626">
    <cfRule type="cellIs" dxfId="777" priority="730" stopIfTrue="1" operator="lessThan">
      <formula>0</formula>
    </cfRule>
  </conditionalFormatting>
  <conditionalFormatting sqref="G627">
    <cfRule type="cellIs" dxfId="776" priority="729" stopIfTrue="1" operator="lessThan">
      <formula>0</formula>
    </cfRule>
  </conditionalFormatting>
  <conditionalFormatting sqref="G628">
    <cfRule type="cellIs" dxfId="775" priority="728" stopIfTrue="1" operator="lessThan">
      <formula>0</formula>
    </cfRule>
  </conditionalFormatting>
  <conditionalFormatting sqref="G629">
    <cfRule type="cellIs" dxfId="774" priority="727" stopIfTrue="1" operator="lessThan">
      <formula>0</formula>
    </cfRule>
  </conditionalFormatting>
  <conditionalFormatting sqref="G630">
    <cfRule type="cellIs" dxfId="773" priority="726" stopIfTrue="1" operator="lessThan">
      <formula>0</formula>
    </cfRule>
  </conditionalFormatting>
  <conditionalFormatting sqref="G631">
    <cfRule type="cellIs" dxfId="772" priority="725" stopIfTrue="1" operator="lessThan">
      <formula>0</formula>
    </cfRule>
  </conditionalFormatting>
  <conditionalFormatting sqref="G632">
    <cfRule type="cellIs" dxfId="771" priority="724" stopIfTrue="1" operator="lessThan">
      <formula>0</formula>
    </cfRule>
  </conditionalFormatting>
  <conditionalFormatting sqref="G633">
    <cfRule type="cellIs" dxfId="770" priority="723" stopIfTrue="1" operator="lessThan">
      <formula>0</formula>
    </cfRule>
  </conditionalFormatting>
  <conditionalFormatting sqref="G634">
    <cfRule type="cellIs" dxfId="769" priority="722" stopIfTrue="1" operator="lessThan">
      <formula>0</formula>
    </cfRule>
  </conditionalFormatting>
  <conditionalFormatting sqref="G635">
    <cfRule type="cellIs" dxfId="768" priority="721" stopIfTrue="1" operator="lessThan">
      <formula>0</formula>
    </cfRule>
  </conditionalFormatting>
  <conditionalFormatting sqref="G636">
    <cfRule type="cellIs" dxfId="767" priority="720" stopIfTrue="1" operator="lessThan">
      <formula>0</formula>
    </cfRule>
  </conditionalFormatting>
  <conditionalFormatting sqref="G637">
    <cfRule type="cellIs" dxfId="766" priority="719" stopIfTrue="1" operator="lessThan">
      <formula>0</formula>
    </cfRule>
  </conditionalFormatting>
  <conditionalFormatting sqref="G638">
    <cfRule type="cellIs" dxfId="765" priority="718" stopIfTrue="1" operator="lessThan">
      <formula>0</formula>
    </cfRule>
  </conditionalFormatting>
  <conditionalFormatting sqref="G639">
    <cfRule type="cellIs" dxfId="764" priority="717" stopIfTrue="1" operator="lessThan">
      <formula>0</formula>
    </cfRule>
  </conditionalFormatting>
  <conditionalFormatting sqref="G640">
    <cfRule type="cellIs" dxfId="763" priority="716" stopIfTrue="1" operator="lessThan">
      <formula>0</formula>
    </cfRule>
  </conditionalFormatting>
  <conditionalFormatting sqref="G641">
    <cfRule type="cellIs" dxfId="762" priority="715" stopIfTrue="1" operator="lessThan">
      <formula>0</formula>
    </cfRule>
  </conditionalFormatting>
  <conditionalFormatting sqref="G642">
    <cfRule type="cellIs" dxfId="761" priority="714" stopIfTrue="1" operator="lessThan">
      <formula>0</formula>
    </cfRule>
  </conditionalFormatting>
  <conditionalFormatting sqref="G643">
    <cfRule type="cellIs" dxfId="760" priority="713" stopIfTrue="1" operator="lessThan">
      <formula>0</formula>
    </cfRule>
  </conditionalFormatting>
  <conditionalFormatting sqref="G644">
    <cfRule type="cellIs" dxfId="759" priority="712" stopIfTrue="1" operator="lessThan">
      <formula>0</formula>
    </cfRule>
  </conditionalFormatting>
  <conditionalFormatting sqref="G645">
    <cfRule type="cellIs" dxfId="758" priority="711" stopIfTrue="1" operator="lessThan">
      <formula>0</formula>
    </cfRule>
  </conditionalFormatting>
  <conditionalFormatting sqref="G646">
    <cfRule type="cellIs" dxfId="757" priority="710" stopIfTrue="1" operator="lessThan">
      <formula>0</formula>
    </cfRule>
  </conditionalFormatting>
  <conditionalFormatting sqref="G647">
    <cfRule type="cellIs" dxfId="756" priority="709" stopIfTrue="1" operator="lessThan">
      <formula>0</formula>
    </cfRule>
  </conditionalFormatting>
  <conditionalFormatting sqref="G648">
    <cfRule type="cellIs" dxfId="755" priority="708" stopIfTrue="1" operator="lessThan">
      <formula>0</formula>
    </cfRule>
  </conditionalFormatting>
  <conditionalFormatting sqref="G649">
    <cfRule type="cellIs" dxfId="754" priority="707" stopIfTrue="1" operator="lessThan">
      <formula>0</formula>
    </cfRule>
  </conditionalFormatting>
  <conditionalFormatting sqref="G650">
    <cfRule type="cellIs" dxfId="753" priority="706" stopIfTrue="1" operator="lessThan">
      <formula>0</formula>
    </cfRule>
  </conditionalFormatting>
  <conditionalFormatting sqref="G651">
    <cfRule type="cellIs" dxfId="752" priority="705" stopIfTrue="1" operator="lessThan">
      <formula>0</formula>
    </cfRule>
  </conditionalFormatting>
  <conditionalFormatting sqref="G652">
    <cfRule type="cellIs" dxfId="751" priority="704" stopIfTrue="1" operator="lessThan">
      <formula>0</formula>
    </cfRule>
  </conditionalFormatting>
  <conditionalFormatting sqref="G653">
    <cfRule type="cellIs" dxfId="750" priority="703" stopIfTrue="1" operator="lessThan">
      <formula>0</formula>
    </cfRule>
  </conditionalFormatting>
  <conditionalFormatting sqref="G654">
    <cfRule type="cellIs" dxfId="749" priority="702" stopIfTrue="1" operator="lessThan">
      <formula>0</formula>
    </cfRule>
  </conditionalFormatting>
  <conditionalFormatting sqref="G655">
    <cfRule type="cellIs" dxfId="748" priority="701" stopIfTrue="1" operator="lessThan">
      <formula>0</formula>
    </cfRule>
  </conditionalFormatting>
  <conditionalFormatting sqref="G656">
    <cfRule type="cellIs" dxfId="747" priority="700" stopIfTrue="1" operator="lessThan">
      <formula>0</formula>
    </cfRule>
  </conditionalFormatting>
  <conditionalFormatting sqref="G657">
    <cfRule type="cellIs" dxfId="746" priority="699" stopIfTrue="1" operator="lessThan">
      <formula>0</formula>
    </cfRule>
  </conditionalFormatting>
  <conditionalFormatting sqref="G658">
    <cfRule type="cellIs" dxfId="745" priority="698" stopIfTrue="1" operator="lessThan">
      <formula>0</formula>
    </cfRule>
  </conditionalFormatting>
  <conditionalFormatting sqref="G659">
    <cfRule type="cellIs" dxfId="744" priority="697" stopIfTrue="1" operator="lessThan">
      <formula>0</formula>
    </cfRule>
  </conditionalFormatting>
  <conditionalFormatting sqref="G660">
    <cfRule type="cellIs" dxfId="743" priority="696" stopIfTrue="1" operator="lessThan">
      <formula>0</formula>
    </cfRule>
  </conditionalFormatting>
  <conditionalFormatting sqref="G661">
    <cfRule type="cellIs" dxfId="742" priority="695" stopIfTrue="1" operator="lessThan">
      <formula>0</formula>
    </cfRule>
  </conditionalFormatting>
  <conditionalFormatting sqref="G662">
    <cfRule type="cellIs" dxfId="741" priority="694" stopIfTrue="1" operator="lessThan">
      <formula>0</formula>
    </cfRule>
  </conditionalFormatting>
  <conditionalFormatting sqref="G663">
    <cfRule type="cellIs" dxfId="740" priority="693" stopIfTrue="1" operator="lessThan">
      <formula>0</formula>
    </cfRule>
  </conditionalFormatting>
  <conditionalFormatting sqref="G664">
    <cfRule type="cellIs" dxfId="739" priority="692" stopIfTrue="1" operator="lessThan">
      <formula>0</formula>
    </cfRule>
  </conditionalFormatting>
  <conditionalFormatting sqref="G665">
    <cfRule type="cellIs" dxfId="738" priority="691" stopIfTrue="1" operator="lessThan">
      <formula>0</formula>
    </cfRule>
  </conditionalFormatting>
  <conditionalFormatting sqref="G666">
    <cfRule type="cellIs" dxfId="737" priority="690" stopIfTrue="1" operator="lessThan">
      <formula>0</formula>
    </cfRule>
  </conditionalFormatting>
  <conditionalFormatting sqref="G667">
    <cfRule type="cellIs" dxfId="736" priority="689" stopIfTrue="1" operator="lessThan">
      <formula>0</formula>
    </cfRule>
  </conditionalFormatting>
  <conditionalFormatting sqref="G668">
    <cfRule type="cellIs" dxfId="735" priority="688" stopIfTrue="1" operator="lessThan">
      <formula>0</formula>
    </cfRule>
  </conditionalFormatting>
  <conditionalFormatting sqref="G669">
    <cfRule type="cellIs" dxfId="734" priority="687" stopIfTrue="1" operator="lessThan">
      <formula>0</formula>
    </cfRule>
  </conditionalFormatting>
  <conditionalFormatting sqref="G670">
    <cfRule type="cellIs" dxfId="733" priority="686" stopIfTrue="1" operator="lessThan">
      <formula>0</formula>
    </cfRule>
  </conditionalFormatting>
  <conditionalFormatting sqref="G671">
    <cfRule type="cellIs" dxfId="732" priority="685" stopIfTrue="1" operator="lessThan">
      <formula>0</formula>
    </cfRule>
  </conditionalFormatting>
  <conditionalFormatting sqref="G672">
    <cfRule type="cellIs" dxfId="731" priority="684" stopIfTrue="1" operator="lessThan">
      <formula>0</formula>
    </cfRule>
  </conditionalFormatting>
  <conditionalFormatting sqref="G673">
    <cfRule type="cellIs" dxfId="730" priority="683" stopIfTrue="1" operator="lessThan">
      <formula>0</formula>
    </cfRule>
  </conditionalFormatting>
  <conditionalFormatting sqref="G674">
    <cfRule type="cellIs" dxfId="729" priority="682" stopIfTrue="1" operator="lessThan">
      <formula>0</formula>
    </cfRule>
  </conditionalFormatting>
  <conditionalFormatting sqref="G675">
    <cfRule type="cellIs" dxfId="728" priority="681" stopIfTrue="1" operator="lessThan">
      <formula>0</formula>
    </cfRule>
  </conditionalFormatting>
  <conditionalFormatting sqref="G676">
    <cfRule type="cellIs" dxfId="727" priority="680" stopIfTrue="1" operator="lessThan">
      <formula>0</formula>
    </cfRule>
  </conditionalFormatting>
  <conditionalFormatting sqref="G677">
    <cfRule type="cellIs" dxfId="726" priority="679" stopIfTrue="1" operator="lessThan">
      <formula>0</formula>
    </cfRule>
  </conditionalFormatting>
  <conditionalFormatting sqref="G678">
    <cfRule type="cellIs" dxfId="725" priority="678" stopIfTrue="1" operator="lessThan">
      <formula>0</formula>
    </cfRule>
  </conditionalFormatting>
  <conditionalFormatting sqref="G679">
    <cfRule type="cellIs" dxfId="724" priority="677" stopIfTrue="1" operator="lessThan">
      <formula>0</formula>
    </cfRule>
  </conditionalFormatting>
  <conditionalFormatting sqref="G680">
    <cfRule type="cellIs" dxfId="723" priority="676" stopIfTrue="1" operator="lessThan">
      <formula>0</formula>
    </cfRule>
  </conditionalFormatting>
  <conditionalFormatting sqref="G681">
    <cfRule type="cellIs" dxfId="722" priority="675" stopIfTrue="1" operator="lessThan">
      <formula>0</formula>
    </cfRule>
  </conditionalFormatting>
  <conditionalFormatting sqref="G682">
    <cfRule type="cellIs" dxfId="721" priority="674" stopIfTrue="1" operator="lessThan">
      <formula>0</formula>
    </cfRule>
  </conditionalFormatting>
  <conditionalFormatting sqref="G683">
    <cfRule type="cellIs" dxfId="720" priority="673" stopIfTrue="1" operator="lessThan">
      <formula>0</formula>
    </cfRule>
  </conditionalFormatting>
  <conditionalFormatting sqref="G684">
    <cfRule type="cellIs" dxfId="719" priority="672" stopIfTrue="1" operator="lessThan">
      <formula>0</formula>
    </cfRule>
  </conditionalFormatting>
  <conditionalFormatting sqref="G685">
    <cfRule type="cellIs" dxfId="718" priority="671" stopIfTrue="1" operator="lessThan">
      <formula>0</formula>
    </cfRule>
  </conditionalFormatting>
  <conditionalFormatting sqref="G686">
    <cfRule type="cellIs" dxfId="717" priority="670" stopIfTrue="1" operator="lessThan">
      <formula>0</formula>
    </cfRule>
  </conditionalFormatting>
  <conditionalFormatting sqref="G687">
    <cfRule type="cellIs" dxfId="716" priority="669" stopIfTrue="1" operator="lessThan">
      <formula>0</formula>
    </cfRule>
  </conditionalFormatting>
  <conditionalFormatting sqref="G688">
    <cfRule type="cellIs" dxfId="715" priority="668" stopIfTrue="1" operator="lessThan">
      <formula>0</formula>
    </cfRule>
  </conditionalFormatting>
  <conditionalFormatting sqref="G689">
    <cfRule type="cellIs" dxfId="714" priority="667" stopIfTrue="1" operator="lessThan">
      <formula>0</formula>
    </cfRule>
  </conditionalFormatting>
  <conditionalFormatting sqref="G690">
    <cfRule type="cellIs" dxfId="713" priority="666" stopIfTrue="1" operator="lessThan">
      <formula>0</formula>
    </cfRule>
  </conditionalFormatting>
  <conditionalFormatting sqref="G691">
    <cfRule type="cellIs" dxfId="712" priority="665" stopIfTrue="1" operator="lessThan">
      <formula>0</formula>
    </cfRule>
  </conditionalFormatting>
  <conditionalFormatting sqref="G692">
    <cfRule type="cellIs" dxfId="711" priority="664" stopIfTrue="1" operator="lessThan">
      <formula>0</formula>
    </cfRule>
  </conditionalFormatting>
  <conditionalFormatting sqref="G693">
    <cfRule type="cellIs" dxfId="710" priority="663" stopIfTrue="1" operator="lessThan">
      <formula>0</formula>
    </cfRule>
  </conditionalFormatting>
  <conditionalFormatting sqref="G694">
    <cfRule type="cellIs" dxfId="709" priority="662" stopIfTrue="1" operator="lessThan">
      <formula>0</formula>
    </cfRule>
  </conditionalFormatting>
  <conditionalFormatting sqref="G695">
    <cfRule type="cellIs" dxfId="708" priority="661" stopIfTrue="1" operator="lessThan">
      <formula>0</formula>
    </cfRule>
  </conditionalFormatting>
  <conditionalFormatting sqref="G696">
    <cfRule type="cellIs" dxfId="707" priority="660" stopIfTrue="1" operator="lessThan">
      <formula>0</formula>
    </cfRule>
  </conditionalFormatting>
  <conditionalFormatting sqref="G697">
    <cfRule type="cellIs" dxfId="706" priority="659" stopIfTrue="1" operator="lessThan">
      <formula>0</formula>
    </cfRule>
  </conditionalFormatting>
  <conditionalFormatting sqref="G698">
    <cfRule type="cellIs" dxfId="705" priority="658" stopIfTrue="1" operator="lessThan">
      <formula>0</formula>
    </cfRule>
  </conditionalFormatting>
  <conditionalFormatting sqref="G699">
    <cfRule type="cellIs" dxfId="704" priority="657" stopIfTrue="1" operator="lessThan">
      <formula>0</formula>
    </cfRule>
  </conditionalFormatting>
  <conditionalFormatting sqref="G700">
    <cfRule type="cellIs" dxfId="703" priority="656" stopIfTrue="1" operator="lessThan">
      <formula>0</formula>
    </cfRule>
  </conditionalFormatting>
  <conditionalFormatting sqref="G701">
    <cfRule type="cellIs" dxfId="702" priority="655" stopIfTrue="1" operator="lessThan">
      <formula>0</formula>
    </cfRule>
  </conditionalFormatting>
  <conditionalFormatting sqref="G702">
    <cfRule type="cellIs" dxfId="701" priority="654" stopIfTrue="1" operator="lessThan">
      <formula>0</formula>
    </cfRule>
  </conditionalFormatting>
  <conditionalFormatting sqref="G703">
    <cfRule type="cellIs" dxfId="700" priority="653" stopIfTrue="1" operator="lessThan">
      <formula>0</formula>
    </cfRule>
  </conditionalFormatting>
  <conditionalFormatting sqref="G704">
    <cfRule type="cellIs" dxfId="699" priority="652" stopIfTrue="1" operator="lessThan">
      <formula>0</formula>
    </cfRule>
  </conditionalFormatting>
  <conditionalFormatting sqref="G705">
    <cfRule type="cellIs" dxfId="698" priority="651" stopIfTrue="1" operator="lessThan">
      <formula>0</formula>
    </cfRule>
  </conditionalFormatting>
  <conditionalFormatting sqref="G706">
    <cfRule type="cellIs" dxfId="697" priority="650" stopIfTrue="1" operator="lessThan">
      <formula>0</formula>
    </cfRule>
  </conditionalFormatting>
  <conditionalFormatting sqref="G707">
    <cfRule type="cellIs" dxfId="696" priority="649" stopIfTrue="1" operator="lessThan">
      <formula>0</formula>
    </cfRule>
  </conditionalFormatting>
  <conditionalFormatting sqref="G708">
    <cfRule type="cellIs" dxfId="695" priority="648" stopIfTrue="1" operator="lessThan">
      <formula>0</formula>
    </cfRule>
  </conditionalFormatting>
  <conditionalFormatting sqref="G709">
    <cfRule type="cellIs" dxfId="694" priority="647" stopIfTrue="1" operator="lessThan">
      <formula>0</formula>
    </cfRule>
  </conditionalFormatting>
  <conditionalFormatting sqref="G710">
    <cfRule type="cellIs" dxfId="693" priority="646" stopIfTrue="1" operator="lessThan">
      <formula>0</formula>
    </cfRule>
  </conditionalFormatting>
  <conditionalFormatting sqref="G711">
    <cfRule type="cellIs" dxfId="692" priority="645" stopIfTrue="1" operator="lessThan">
      <formula>0</formula>
    </cfRule>
  </conditionalFormatting>
  <conditionalFormatting sqref="G712">
    <cfRule type="cellIs" dxfId="691" priority="644" stopIfTrue="1" operator="lessThan">
      <formula>0</formula>
    </cfRule>
  </conditionalFormatting>
  <conditionalFormatting sqref="G713">
    <cfRule type="cellIs" dxfId="690" priority="643" stopIfTrue="1" operator="lessThan">
      <formula>0</formula>
    </cfRule>
  </conditionalFormatting>
  <conditionalFormatting sqref="G714">
    <cfRule type="cellIs" dxfId="689" priority="642" stopIfTrue="1" operator="lessThan">
      <formula>0</formula>
    </cfRule>
  </conditionalFormatting>
  <conditionalFormatting sqref="G715">
    <cfRule type="cellIs" dxfId="688" priority="641" stopIfTrue="1" operator="lessThan">
      <formula>0</formula>
    </cfRule>
  </conditionalFormatting>
  <conditionalFormatting sqref="G716">
    <cfRule type="cellIs" dxfId="687" priority="640" stopIfTrue="1" operator="lessThan">
      <formula>0</formula>
    </cfRule>
  </conditionalFormatting>
  <conditionalFormatting sqref="G717">
    <cfRule type="cellIs" dxfId="686" priority="639" stopIfTrue="1" operator="lessThan">
      <formula>0</formula>
    </cfRule>
  </conditionalFormatting>
  <conditionalFormatting sqref="G718">
    <cfRule type="cellIs" dxfId="685" priority="638" stopIfTrue="1" operator="lessThan">
      <formula>0</formula>
    </cfRule>
  </conditionalFormatting>
  <conditionalFormatting sqref="G719">
    <cfRule type="cellIs" dxfId="684" priority="637" stopIfTrue="1" operator="lessThan">
      <formula>0</formula>
    </cfRule>
  </conditionalFormatting>
  <conditionalFormatting sqref="G720">
    <cfRule type="cellIs" dxfId="683" priority="636" stopIfTrue="1" operator="lessThan">
      <formula>0</formula>
    </cfRule>
  </conditionalFormatting>
  <conditionalFormatting sqref="G721">
    <cfRule type="cellIs" dxfId="682" priority="635" stopIfTrue="1" operator="lessThan">
      <formula>0</formula>
    </cfRule>
  </conditionalFormatting>
  <conditionalFormatting sqref="G722">
    <cfRule type="cellIs" dxfId="681" priority="634" stopIfTrue="1" operator="lessThan">
      <formula>0</formula>
    </cfRule>
  </conditionalFormatting>
  <conditionalFormatting sqref="G723">
    <cfRule type="cellIs" dxfId="680" priority="633" stopIfTrue="1" operator="lessThan">
      <formula>0</formula>
    </cfRule>
  </conditionalFormatting>
  <conditionalFormatting sqref="G724">
    <cfRule type="cellIs" dxfId="679" priority="632" stopIfTrue="1" operator="lessThan">
      <formula>0</formula>
    </cfRule>
  </conditionalFormatting>
  <conditionalFormatting sqref="G725">
    <cfRule type="cellIs" dxfId="678" priority="631" stopIfTrue="1" operator="lessThan">
      <formula>0</formula>
    </cfRule>
  </conditionalFormatting>
  <conditionalFormatting sqref="G726">
    <cfRule type="cellIs" dxfId="677" priority="630" stopIfTrue="1" operator="lessThan">
      <formula>0</formula>
    </cfRule>
  </conditionalFormatting>
  <conditionalFormatting sqref="G727">
    <cfRule type="cellIs" dxfId="676" priority="629" stopIfTrue="1" operator="lessThan">
      <formula>0</formula>
    </cfRule>
  </conditionalFormatting>
  <conditionalFormatting sqref="G728">
    <cfRule type="cellIs" dxfId="675" priority="628" stopIfTrue="1" operator="lessThan">
      <formula>0</formula>
    </cfRule>
  </conditionalFormatting>
  <conditionalFormatting sqref="G729">
    <cfRule type="cellIs" dxfId="674" priority="627" stopIfTrue="1" operator="lessThan">
      <formula>0</formula>
    </cfRule>
  </conditionalFormatting>
  <conditionalFormatting sqref="G730">
    <cfRule type="cellIs" dxfId="673" priority="626" stopIfTrue="1" operator="lessThan">
      <formula>0</formula>
    </cfRule>
  </conditionalFormatting>
  <conditionalFormatting sqref="G731">
    <cfRule type="cellIs" dxfId="672" priority="625" stopIfTrue="1" operator="lessThan">
      <formula>0</formula>
    </cfRule>
  </conditionalFormatting>
  <conditionalFormatting sqref="G732">
    <cfRule type="cellIs" dxfId="671" priority="624" stopIfTrue="1" operator="lessThan">
      <formula>0</formula>
    </cfRule>
  </conditionalFormatting>
  <conditionalFormatting sqref="G733">
    <cfRule type="cellIs" dxfId="670" priority="623" stopIfTrue="1" operator="lessThan">
      <formula>0</formula>
    </cfRule>
  </conditionalFormatting>
  <conditionalFormatting sqref="G734">
    <cfRule type="cellIs" dxfId="669" priority="622" stopIfTrue="1" operator="lessThan">
      <formula>0</formula>
    </cfRule>
  </conditionalFormatting>
  <conditionalFormatting sqref="G735">
    <cfRule type="cellIs" dxfId="668" priority="621" stopIfTrue="1" operator="lessThan">
      <formula>0</formula>
    </cfRule>
  </conditionalFormatting>
  <conditionalFormatting sqref="G736">
    <cfRule type="cellIs" dxfId="667" priority="620" stopIfTrue="1" operator="lessThan">
      <formula>0</formula>
    </cfRule>
  </conditionalFormatting>
  <conditionalFormatting sqref="G737">
    <cfRule type="cellIs" dxfId="666" priority="619" stopIfTrue="1" operator="lessThan">
      <formula>0</formula>
    </cfRule>
  </conditionalFormatting>
  <conditionalFormatting sqref="G738">
    <cfRule type="cellIs" dxfId="665" priority="618" stopIfTrue="1" operator="lessThan">
      <formula>0</formula>
    </cfRule>
  </conditionalFormatting>
  <conditionalFormatting sqref="G739">
    <cfRule type="cellIs" dxfId="664" priority="617" stopIfTrue="1" operator="lessThan">
      <formula>0</formula>
    </cfRule>
  </conditionalFormatting>
  <conditionalFormatting sqref="G740">
    <cfRule type="cellIs" dxfId="663" priority="616" stopIfTrue="1" operator="lessThan">
      <formula>0</formula>
    </cfRule>
  </conditionalFormatting>
  <conditionalFormatting sqref="G741">
    <cfRule type="cellIs" dxfId="662" priority="615" stopIfTrue="1" operator="lessThan">
      <formula>0</formula>
    </cfRule>
  </conditionalFormatting>
  <conditionalFormatting sqref="G742">
    <cfRule type="cellIs" dxfId="661" priority="614" stopIfTrue="1" operator="lessThan">
      <formula>0</formula>
    </cfRule>
  </conditionalFormatting>
  <conditionalFormatting sqref="G743">
    <cfRule type="cellIs" dxfId="660" priority="613" stopIfTrue="1" operator="lessThan">
      <formula>0</formula>
    </cfRule>
  </conditionalFormatting>
  <conditionalFormatting sqref="G744">
    <cfRule type="cellIs" dxfId="659" priority="612" stopIfTrue="1" operator="lessThan">
      <formula>0</formula>
    </cfRule>
  </conditionalFormatting>
  <conditionalFormatting sqref="G745">
    <cfRule type="cellIs" dxfId="658" priority="611" stopIfTrue="1" operator="lessThan">
      <formula>0</formula>
    </cfRule>
  </conditionalFormatting>
  <conditionalFormatting sqref="G746">
    <cfRule type="cellIs" dxfId="657" priority="610" stopIfTrue="1" operator="lessThan">
      <formula>0</formula>
    </cfRule>
  </conditionalFormatting>
  <conditionalFormatting sqref="G747">
    <cfRule type="cellIs" dxfId="656" priority="609" stopIfTrue="1" operator="lessThan">
      <formula>0</formula>
    </cfRule>
  </conditionalFormatting>
  <conditionalFormatting sqref="G748">
    <cfRule type="cellIs" dxfId="655" priority="608" stopIfTrue="1" operator="lessThan">
      <formula>0</formula>
    </cfRule>
  </conditionalFormatting>
  <conditionalFormatting sqref="G749">
    <cfRule type="cellIs" dxfId="654" priority="607" stopIfTrue="1" operator="lessThan">
      <formula>0</formula>
    </cfRule>
  </conditionalFormatting>
  <conditionalFormatting sqref="G750">
    <cfRule type="cellIs" dxfId="653" priority="606" stopIfTrue="1" operator="lessThan">
      <formula>0</formula>
    </cfRule>
  </conditionalFormatting>
  <conditionalFormatting sqref="G751">
    <cfRule type="cellIs" dxfId="652" priority="605" stopIfTrue="1" operator="lessThan">
      <formula>0</formula>
    </cfRule>
  </conditionalFormatting>
  <conditionalFormatting sqref="G752">
    <cfRule type="cellIs" dxfId="651" priority="604" stopIfTrue="1" operator="lessThan">
      <formula>0</formula>
    </cfRule>
  </conditionalFormatting>
  <conditionalFormatting sqref="G753">
    <cfRule type="cellIs" dxfId="650" priority="603" stopIfTrue="1" operator="lessThan">
      <formula>0</formula>
    </cfRule>
  </conditionalFormatting>
  <conditionalFormatting sqref="G754">
    <cfRule type="cellIs" dxfId="649" priority="602" stopIfTrue="1" operator="lessThan">
      <formula>0</formula>
    </cfRule>
  </conditionalFormatting>
  <conditionalFormatting sqref="G755">
    <cfRule type="cellIs" dxfId="648" priority="601" stopIfTrue="1" operator="lessThan">
      <formula>0</formula>
    </cfRule>
  </conditionalFormatting>
  <conditionalFormatting sqref="G756">
    <cfRule type="cellIs" dxfId="647" priority="600" stopIfTrue="1" operator="lessThan">
      <formula>0</formula>
    </cfRule>
  </conditionalFormatting>
  <conditionalFormatting sqref="G757">
    <cfRule type="cellIs" dxfId="646" priority="599" stopIfTrue="1" operator="lessThan">
      <formula>0</formula>
    </cfRule>
  </conditionalFormatting>
  <conditionalFormatting sqref="G758">
    <cfRule type="cellIs" dxfId="645" priority="598" stopIfTrue="1" operator="lessThan">
      <formula>0</formula>
    </cfRule>
  </conditionalFormatting>
  <conditionalFormatting sqref="G759">
    <cfRule type="cellIs" dxfId="644" priority="597" stopIfTrue="1" operator="lessThan">
      <formula>0</formula>
    </cfRule>
  </conditionalFormatting>
  <conditionalFormatting sqref="G760">
    <cfRule type="cellIs" dxfId="643" priority="596" stopIfTrue="1" operator="lessThan">
      <formula>0</formula>
    </cfRule>
  </conditionalFormatting>
  <conditionalFormatting sqref="G761">
    <cfRule type="cellIs" dxfId="642" priority="595" stopIfTrue="1" operator="lessThan">
      <formula>0</formula>
    </cfRule>
  </conditionalFormatting>
  <conditionalFormatting sqref="G762">
    <cfRule type="cellIs" dxfId="641" priority="594" stopIfTrue="1" operator="lessThan">
      <formula>0</formula>
    </cfRule>
  </conditionalFormatting>
  <conditionalFormatting sqref="G763">
    <cfRule type="cellIs" dxfId="640" priority="593" stopIfTrue="1" operator="lessThan">
      <formula>0</formula>
    </cfRule>
  </conditionalFormatting>
  <conditionalFormatting sqref="G764">
    <cfRule type="cellIs" dxfId="639" priority="592" stopIfTrue="1" operator="lessThan">
      <formula>0</formula>
    </cfRule>
  </conditionalFormatting>
  <conditionalFormatting sqref="G765">
    <cfRule type="cellIs" dxfId="638" priority="591" stopIfTrue="1" operator="lessThan">
      <formula>0</formula>
    </cfRule>
  </conditionalFormatting>
  <conditionalFormatting sqref="G766">
    <cfRule type="cellIs" dxfId="637" priority="590" stopIfTrue="1" operator="lessThan">
      <formula>0</formula>
    </cfRule>
  </conditionalFormatting>
  <conditionalFormatting sqref="G767">
    <cfRule type="cellIs" dxfId="636" priority="589" stopIfTrue="1" operator="lessThan">
      <formula>0</formula>
    </cfRule>
  </conditionalFormatting>
  <conditionalFormatting sqref="G768">
    <cfRule type="cellIs" dxfId="635" priority="588" stopIfTrue="1" operator="lessThan">
      <formula>0</formula>
    </cfRule>
  </conditionalFormatting>
  <conditionalFormatting sqref="G769">
    <cfRule type="cellIs" dxfId="634" priority="587" stopIfTrue="1" operator="lessThan">
      <formula>0</formula>
    </cfRule>
  </conditionalFormatting>
  <conditionalFormatting sqref="G770">
    <cfRule type="cellIs" dxfId="633" priority="586" stopIfTrue="1" operator="lessThan">
      <formula>0</formula>
    </cfRule>
  </conditionalFormatting>
  <conditionalFormatting sqref="G771">
    <cfRule type="cellIs" dxfId="632" priority="585" stopIfTrue="1" operator="lessThan">
      <formula>0</formula>
    </cfRule>
  </conditionalFormatting>
  <conditionalFormatting sqref="G772">
    <cfRule type="cellIs" dxfId="631" priority="584" stopIfTrue="1" operator="lessThan">
      <formula>0</formula>
    </cfRule>
  </conditionalFormatting>
  <conditionalFormatting sqref="G773">
    <cfRule type="cellIs" dxfId="630" priority="583" stopIfTrue="1" operator="lessThan">
      <formula>0</formula>
    </cfRule>
  </conditionalFormatting>
  <conditionalFormatting sqref="G774">
    <cfRule type="cellIs" dxfId="629" priority="582" stopIfTrue="1" operator="lessThan">
      <formula>0</formula>
    </cfRule>
  </conditionalFormatting>
  <conditionalFormatting sqref="G775">
    <cfRule type="cellIs" dxfId="628" priority="581" stopIfTrue="1" operator="lessThan">
      <formula>0</formula>
    </cfRule>
  </conditionalFormatting>
  <conditionalFormatting sqref="G776">
    <cfRule type="cellIs" dxfId="627" priority="580" stopIfTrue="1" operator="lessThan">
      <formula>0</formula>
    </cfRule>
  </conditionalFormatting>
  <conditionalFormatting sqref="G777">
    <cfRule type="cellIs" dxfId="626" priority="579" stopIfTrue="1" operator="lessThan">
      <formula>0</formula>
    </cfRule>
  </conditionalFormatting>
  <conditionalFormatting sqref="G778">
    <cfRule type="cellIs" dxfId="625" priority="578" stopIfTrue="1" operator="lessThan">
      <formula>0</formula>
    </cfRule>
  </conditionalFormatting>
  <conditionalFormatting sqref="G779">
    <cfRule type="cellIs" dxfId="624" priority="577" stopIfTrue="1" operator="lessThan">
      <formula>0</formula>
    </cfRule>
  </conditionalFormatting>
  <conditionalFormatting sqref="G780">
    <cfRule type="cellIs" dxfId="623" priority="576" stopIfTrue="1" operator="lessThan">
      <formula>0</formula>
    </cfRule>
  </conditionalFormatting>
  <conditionalFormatting sqref="G781">
    <cfRule type="cellIs" dxfId="622" priority="575" stopIfTrue="1" operator="lessThan">
      <formula>0</formula>
    </cfRule>
  </conditionalFormatting>
  <conditionalFormatting sqref="G782">
    <cfRule type="cellIs" dxfId="621" priority="574" stopIfTrue="1" operator="lessThan">
      <formula>0</formula>
    </cfRule>
  </conditionalFormatting>
  <conditionalFormatting sqref="G783">
    <cfRule type="cellIs" dxfId="620" priority="573" stopIfTrue="1" operator="lessThan">
      <formula>0</formula>
    </cfRule>
  </conditionalFormatting>
  <conditionalFormatting sqref="G784">
    <cfRule type="cellIs" dxfId="619" priority="572" stopIfTrue="1" operator="lessThan">
      <formula>0</formula>
    </cfRule>
  </conditionalFormatting>
  <conditionalFormatting sqref="G785">
    <cfRule type="cellIs" dxfId="618" priority="571" stopIfTrue="1" operator="lessThan">
      <formula>0</formula>
    </cfRule>
  </conditionalFormatting>
  <conditionalFormatting sqref="G786">
    <cfRule type="cellIs" dxfId="617" priority="570" stopIfTrue="1" operator="lessThan">
      <formula>0</formula>
    </cfRule>
  </conditionalFormatting>
  <conditionalFormatting sqref="G787">
    <cfRule type="cellIs" dxfId="616" priority="569" stopIfTrue="1" operator="lessThan">
      <formula>0</formula>
    </cfRule>
  </conditionalFormatting>
  <conditionalFormatting sqref="G788">
    <cfRule type="cellIs" dxfId="615" priority="568" stopIfTrue="1" operator="lessThan">
      <formula>0</formula>
    </cfRule>
  </conditionalFormatting>
  <conditionalFormatting sqref="G789">
    <cfRule type="cellIs" dxfId="614" priority="567" stopIfTrue="1" operator="lessThan">
      <formula>0</formula>
    </cfRule>
  </conditionalFormatting>
  <conditionalFormatting sqref="G790">
    <cfRule type="cellIs" dxfId="613" priority="566" stopIfTrue="1" operator="lessThan">
      <formula>0</formula>
    </cfRule>
  </conditionalFormatting>
  <conditionalFormatting sqref="G791">
    <cfRule type="cellIs" dxfId="612" priority="565" stopIfTrue="1" operator="lessThan">
      <formula>0</formula>
    </cfRule>
  </conditionalFormatting>
  <conditionalFormatting sqref="G792">
    <cfRule type="cellIs" dxfId="611" priority="564" stopIfTrue="1" operator="lessThan">
      <formula>0</formula>
    </cfRule>
  </conditionalFormatting>
  <conditionalFormatting sqref="G793">
    <cfRule type="cellIs" dxfId="610" priority="563" stopIfTrue="1" operator="lessThan">
      <formula>0</formula>
    </cfRule>
  </conditionalFormatting>
  <conditionalFormatting sqref="G794">
    <cfRule type="cellIs" dxfId="609" priority="562" stopIfTrue="1" operator="lessThan">
      <formula>0</formula>
    </cfRule>
  </conditionalFormatting>
  <conditionalFormatting sqref="G795">
    <cfRule type="cellIs" dxfId="608" priority="561" stopIfTrue="1" operator="lessThan">
      <formula>0</formula>
    </cfRule>
  </conditionalFormatting>
  <conditionalFormatting sqref="G796">
    <cfRule type="cellIs" dxfId="607" priority="560" stopIfTrue="1" operator="lessThan">
      <formula>0</formula>
    </cfRule>
  </conditionalFormatting>
  <conditionalFormatting sqref="G797">
    <cfRule type="cellIs" dxfId="606" priority="559" stopIfTrue="1" operator="lessThan">
      <formula>0</formula>
    </cfRule>
  </conditionalFormatting>
  <conditionalFormatting sqref="G798">
    <cfRule type="cellIs" dxfId="605" priority="558" stopIfTrue="1" operator="lessThan">
      <formula>0</formula>
    </cfRule>
  </conditionalFormatting>
  <conditionalFormatting sqref="G799">
    <cfRule type="cellIs" dxfId="604" priority="557" stopIfTrue="1" operator="lessThan">
      <formula>0</formula>
    </cfRule>
  </conditionalFormatting>
  <conditionalFormatting sqref="G800">
    <cfRule type="cellIs" dxfId="603" priority="556" stopIfTrue="1" operator="lessThan">
      <formula>0</formula>
    </cfRule>
  </conditionalFormatting>
  <conditionalFormatting sqref="G801">
    <cfRule type="cellIs" dxfId="602" priority="555" stopIfTrue="1" operator="lessThan">
      <formula>0</formula>
    </cfRule>
  </conditionalFormatting>
  <conditionalFormatting sqref="G802">
    <cfRule type="cellIs" dxfId="601" priority="554" stopIfTrue="1" operator="lessThan">
      <formula>0</formula>
    </cfRule>
  </conditionalFormatting>
  <conditionalFormatting sqref="G803">
    <cfRule type="cellIs" dxfId="600" priority="553" stopIfTrue="1" operator="lessThan">
      <formula>0</formula>
    </cfRule>
  </conditionalFormatting>
  <conditionalFormatting sqref="G804">
    <cfRule type="cellIs" dxfId="599" priority="552" stopIfTrue="1" operator="lessThan">
      <formula>0</formula>
    </cfRule>
  </conditionalFormatting>
  <conditionalFormatting sqref="G805">
    <cfRule type="cellIs" dxfId="598" priority="551" stopIfTrue="1" operator="lessThan">
      <formula>0</formula>
    </cfRule>
  </conditionalFormatting>
  <conditionalFormatting sqref="G806">
    <cfRule type="cellIs" dxfId="597" priority="550" stopIfTrue="1" operator="lessThan">
      <formula>0</formula>
    </cfRule>
  </conditionalFormatting>
  <conditionalFormatting sqref="G807">
    <cfRule type="cellIs" dxfId="596" priority="549" stopIfTrue="1" operator="lessThan">
      <formula>0</formula>
    </cfRule>
  </conditionalFormatting>
  <conditionalFormatting sqref="G808">
    <cfRule type="cellIs" dxfId="595" priority="548" stopIfTrue="1" operator="lessThan">
      <formula>0</formula>
    </cfRule>
  </conditionalFormatting>
  <conditionalFormatting sqref="G809">
    <cfRule type="cellIs" dxfId="594" priority="547" stopIfTrue="1" operator="lessThan">
      <formula>0</formula>
    </cfRule>
  </conditionalFormatting>
  <conditionalFormatting sqref="G810">
    <cfRule type="cellIs" dxfId="593" priority="546" stopIfTrue="1" operator="lessThan">
      <formula>0</formula>
    </cfRule>
  </conditionalFormatting>
  <conditionalFormatting sqref="G811">
    <cfRule type="cellIs" dxfId="592" priority="545" stopIfTrue="1" operator="lessThan">
      <formula>0</formula>
    </cfRule>
  </conditionalFormatting>
  <conditionalFormatting sqref="G812">
    <cfRule type="cellIs" dxfId="591" priority="544" stopIfTrue="1" operator="lessThan">
      <formula>0</formula>
    </cfRule>
  </conditionalFormatting>
  <conditionalFormatting sqref="G813">
    <cfRule type="cellIs" dxfId="590" priority="543" stopIfTrue="1" operator="lessThan">
      <formula>0</formula>
    </cfRule>
  </conditionalFormatting>
  <conditionalFormatting sqref="G814">
    <cfRule type="cellIs" dxfId="589" priority="542" stopIfTrue="1" operator="lessThan">
      <formula>0</formula>
    </cfRule>
  </conditionalFormatting>
  <conditionalFormatting sqref="G815">
    <cfRule type="cellIs" dxfId="588" priority="541" stopIfTrue="1" operator="lessThan">
      <formula>0</formula>
    </cfRule>
  </conditionalFormatting>
  <conditionalFormatting sqref="G816">
    <cfRule type="cellIs" dxfId="587" priority="540" stopIfTrue="1" operator="lessThan">
      <formula>0</formula>
    </cfRule>
  </conditionalFormatting>
  <conditionalFormatting sqref="G817">
    <cfRule type="cellIs" dxfId="586" priority="539" stopIfTrue="1" operator="lessThan">
      <formula>0</formula>
    </cfRule>
  </conditionalFormatting>
  <conditionalFormatting sqref="G818">
    <cfRule type="cellIs" dxfId="585" priority="538" stopIfTrue="1" operator="lessThan">
      <formula>0</formula>
    </cfRule>
  </conditionalFormatting>
  <conditionalFormatting sqref="G819">
    <cfRule type="cellIs" dxfId="584" priority="537" stopIfTrue="1" operator="lessThan">
      <formula>0</formula>
    </cfRule>
  </conditionalFormatting>
  <conditionalFormatting sqref="G820">
    <cfRule type="cellIs" dxfId="583" priority="536" stopIfTrue="1" operator="lessThan">
      <formula>0</formula>
    </cfRule>
  </conditionalFormatting>
  <conditionalFormatting sqref="G821">
    <cfRule type="cellIs" dxfId="582" priority="535" stopIfTrue="1" operator="lessThan">
      <formula>0</formula>
    </cfRule>
  </conditionalFormatting>
  <conditionalFormatting sqref="G822">
    <cfRule type="cellIs" dxfId="581" priority="534" stopIfTrue="1" operator="lessThan">
      <formula>0</formula>
    </cfRule>
  </conditionalFormatting>
  <conditionalFormatting sqref="G823">
    <cfRule type="cellIs" dxfId="580" priority="533" stopIfTrue="1" operator="lessThan">
      <formula>0</formula>
    </cfRule>
  </conditionalFormatting>
  <conditionalFormatting sqref="G824">
    <cfRule type="cellIs" dxfId="579" priority="532" stopIfTrue="1" operator="lessThan">
      <formula>0</formula>
    </cfRule>
  </conditionalFormatting>
  <conditionalFormatting sqref="G825">
    <cfRule type="cellIs" dxfId="578" priority="531" stopIfTrue="1" operator="lessThan">
      <formula>0</formula>
    </cfRule>
  </conditionalFormatting>
  <conditionalFormatting sqref="G826">
    <cfRule type="cellIs" dxfId="577" priority="530" stopIfTrue="1" operator="lessThan">
      <formula>0</formula>
    </cfRule>
  </conditionalFormatting>
  <conditionalFormatting sqref="G827">
    <cfRule type="cellIs" dxfId="576" priority="529" stopIfTrue="1" operator="lessThan">
      <formula>0</formula>
    </cfRule>
  </conditionalFormatting>
  <conditionalFormatting sqref="G828">
    <cfRule type="cellIs" dxfId="575" priority="528" stopIfTrue="1" operator="lessThan">
      <formula>0</formula>
    </cfRule>
  </conditionalFormatting>
  <conditionalFormatting sqref="G829">
    <cfRule type="cellIs" dxfId="574" priority="527" stopIfTrue="1" operator="lessThan">
      <formula>0</formula>
    </cfRule>
  </conditionalFormatting>
  <conditionalFormatting sqref="G830">
    <cfRule type="cellIs" dxfId="573" priority="526" stopIfTrue="1" operator="lessThan">
      <formula>0</formula>
    </cfRule>
  </conditionalFormatting>
  <conditionalFormatting sqref="G831">
    <cfRule type="cellIs" dxfId="572" priority="525" stopIfTrue="1" operator="lessThan">
      <formula>0</formula>
    </cfRule>
  </conditionalFormatting>
  <conditionalFormatting sqref="G832">
    <cfRule type="cellIs" dxfId="571" priority="524" stopIfTrue="1" operator="lessThan">
      <formula>0</formula>
    </cfRule>
  </conditionalFormatting>
  <conditionalFormatting sqref="G833">
    <cfRule type="cellIs" dxfId="570" priority="523" stopIfTrue="1" operator="lessThan">
      <formula>0</formula>
    </cfRule>
  </conditionalFormatting>
  <conditionalFormatting sqref="G834">
    <cfRule type="cellIs" dxfId="569" priority="522" stopIfTrue="1" operator="lessThan">
      <formula>0</formula>
    </cfRule>
  </conditionalFormatting>
  <conditionalFormatting sqref="G835">
    <cfRule type="cellIs" dxfId="568" priority="521" stopIfTrue="1" operator="lessThan">
      <formula>0</formula>
    </cfRule>
  </conditionalFormatting>
  <conditionalFormatting sqref="G836">
    <cfRule type="cellIs" dxfId="567" priority="520" stopIfTrue="1" operator="lessThan">
      <formula>0</formula>
    </cfRule>
  </conditionalFormatting>
  <conditionalFormatting sqref="G837">
    <cfRule type="cellIs" dxfId="566" priority="519" stopIfTrue="1" operator="lessThan">
      <formula>0</formula>
    </cfRule>
  </conditionalFormatting>
  <conditionalFormatting sqref="G838">
    <cfRule type="cellIs" dxfId="565" priority="518" stopIfTrue="1" operator="lessThan">
      <formula>0</formula>
    </cfRule>
  </conditionalFormatting>
  <conditionalFormatting sqref="G839">
    <cfRule type="cellIs" dxfId="564" priority="517" stopIfTrue="1" operator="lessThan">
      <formula>0</formula>
    </cfRule>
  </conditionalFormatting>
  <conditionalFormatting sqref="G840">
    <cfRule type="cellIs" dxfId="563" priority="516" stopIfTrue="1" operator="lessThan">
      <formula>0</formula>
    </cfRule>
  </conditionalFormatting>
  <conditionalFormatting sqref="G841">
    <cfRule type="cellIs" dxfId="562" priority="515" stopIfTrue="1" operator="lessThan">
      <formula>0</formula>
    </cfRule>
  </conditionalFormatting>
  <conditionalFormatting sqref="G842">
    <cfRule type="cellIs" dxfId="561" priority="514" stopIfTrue="1" operator="lessThan">
      <formula>0</formula>
    </cfRule>
  </conditionalFormatting>
  <conditionalFormatting sqref="G843">
    <cfRule type="cellIs" dxfId="560" priority="513" stopIfTrue="1" operator="lessThan">
      <formula>0</formula>
    </cfRule>
  </conditionalFormatting>
  <conditionalFormatting sqref="G844">
    <cfRule type="cellIs" dxfId="559" priority="512" stopIfTrue="1" operator="lessThan">
      <formula>0</formula>
    </cfRule>
  </conditionalFormatting>
  <conditionalFormatting sqref="G845">
    <cfRule type="cellIs" dxfId="558" priority="511" stopIfTrue="1" operator="lessThan">
      <formula>0</formula>
    </cfRule>
  </conditionalFormatting>
  <conditionalFormatting sqref="G846">
    <cfRule type="cellIs" dxfId="557" priority="510" stopIfTrue="1" operator="lessThan">
      <formula>0</formula>
    </cfRule>
  </conditionalFormatting>
  <conditionalFormatting sqref="G847">
    <cfRule type="cellIs" dxfId="556" priority="509" stopIfTrue="1" operator="lessThan">
      <formula>0</formula>
    </cfRule>
  </conditionalFormatting>
  <conditionalFormatting sqref="G848">
    <cfRule type="cellIs" dxfId="555" priority="508" stopIfTrue="1" operator="lessThan">
      <formula>0</formula>
    </cfRule>
  </conditionalFormatting>
  <conditionalFormatting sqref="G849">
    <cfRule type="cellIs" dxfId="554" priority="507" stopIfTrue="1" operator="lessThan">
      <formula>0</formula>
    </cfRule>
  </conditionalFormatting>
  <conditionalFormatting sqref="G850">
    <cfRule type="cellIs" dxfId="553" priority="506" stopIfTrue="1" operator="lessThan">
      <formula>0</formula>
    </cfRule>
  </conditionalFormatting>
  <conditionalFormatting sqref="G851">
    <cfRule type="cellIs" dxfId="552" priority="505" stopIfTrue="1" operator="lessThan">
      <formula>0</formula>
    </cfRule>
  </conditionalFormatting>
  <conditionalFormatting sqref="G852">
    <cfRule type="cellIs" dxfId="551" priority="504" stopIfTrue="1" operator="lessThan">
      <formula>0</formula>
    </cfRule>
  </conditionalFormatting>
  <conditionalFormatting sqref="G853">
    <cfRule type="cellIs" dxfId="550" priority="503" stopIfTrue="1" operator="lessThan">
      <formula>0</formula>
    </cfRule>
  </conditionalFormatting>
  <conditionalFormatting sqref="G854">
    <cfRule type="cellIs" dxfId="549" priority="502" stopIfTrue="1" operator="lessThan">
      <formula>0</formula>
    </cfRule>
  </conditionalFormatting>
  <conditionalFormatting sqref="G855">
    <cfRule type="cellIs" dxfId="548" priority="501" stopIfTrue="1" operator="lessThan">
      <formula>0</formula>
    </cfRule>
  </conditionalFormatting>
  <conditionalFormatting sqref="G856">
    <cfRule type="cellIs" dxfId="547" priority="500" stopIfTrue="1" operator="lessThan">
      <formula>0</formula>
    </cfRule>
  </conditionalFormatting>
  <conditionalFormatting sqref="G857">
    <cfRule type="cellIs" dxfId="546" priority="499" stopIfTrue="1" operator="lessThan">
      <formula>0</formula>
    </cfRule>
  </conditionalFormatting>
  <conditionalFormatting sqref="G858">
    <cfRule type="cellIs" dxfId="545" priority="498" stopIfTrue="1" operator="lessThan">
      <formula>0</formula>
    </cfRule>
  </conditionalFormatting>
  <conditionalFormatting sqref="G859">
    <cfRule type="cellIs" dxfId="544" priority="497" stopIfTrue="1" operator="lessThan">
      <formula>0</formula>
    </cfRule>
  </conditionalFormatting>
  <conditionalFormatting sqref="G860">
    <cfRule type="cellIs" dxfId="543" priority="496" stopIfTrue="1" operator="lessThan">
      <formula>0</formula>
    </cfRule>
  </conditionalFormatting>
  <conditionalFormatting sqref="G861">
    <cfRule type="cellIs" dxfId="542" priority="495" stopIfTrue="1" operator="lessThan">
      <formula>0</formula>
    </cfRule>
  </conditionalFormatting>
  <conditionalFormatting sqref="G862">
    <cfRule type="cellIs" dxfId="541" priority="494" stopIfTrue="1" operator="lessThan">
      <formula>0</formula>
    </cfRule>
  </conditionalFormatting>
  <conditionalFormatting sqref="G863">
    <cfRule type="cellIs" dxfId="540" priority="493" stopIfTrue="1" operator="lessThan">
      <formula>0</formula>
    </cfRule>
  </conditionalFormatting>
  <conditionalFormatting sqref="G864">
    <cfRule type="cellIs" dxfId="539" priority="492" stopIfTrue="1" operator="lessThan">
      <formula>0</formula>
    </cfRule>
  </conditionalFormatting>
  <conditionalFormatting sqref="G865">
    <cfRule type="cellIs" dxfId="538" priority="491" stopIfTrue="1" operator="lessThan">
      <formula>0</formula>
    </cfRule>
  </conditionalFormatting>
  <conditionalFormatting sqref="G866">
    <cfRule type="cellIs" dxfId="537" priority="490" stopIfTrue="1" operator="lessThan">
      <formula>0</formula>
    </cfRule>
  </conditionalFormatting>
  <conditionalFormatting sqref="G867">
    <cfRule type="cellIs" dxfId="536" priority="489" stopIfTrue="1" operator="lessThan">
      <formula>0</formula>
    </cfRule>
  </conditionalFormatting>
  <conditionalFormatting sqref="G868">
    <cfRule type="cellIs" dxfId="535" priority="488" stopIfTrue="1" operator="lessThan">
      <formula>0</formula>
    </cfRule>
  </conditionalFormatting>
  <conditionalFormatting sqref="G869">
    <cfRule type="cellIs" dxfId="534" priority="487" stopIfTrue="1" operator="lessThan">
      <formula>0</formula>
    </cfRule>
  </conditionalFormatting>
  <conditionalFormatting sqref="G870">
    <cfRule type="cellIs" dxfId="533" priority="486" stopIfTrue="1" operator="lessThan">
      <formula>0</formula>
    </cfRule>
  </conditionalFormatting>
  <conditionalFormatting sqref="G871">
    <cfRule type="cellIs" dxfId="532" priority="485" stopIfTrue="1" operator="lessThan">
      <formula>0</formula>
    </cfRule>
  </conditionalFormatting>
  <conditionalFormatting sqref="G872">
    <cfRule type="cellIs" dxfId="531" priority="484" stopIfTrue="1" operator="lessThan">
      <formula>0</formula>
    </cfRule>
  </conditionalFormatting>
  <conditionalFormatting sqref="G873">
    <cfRule type="cellIs" dxfId="530" priority="483" stopIfTrue="1" operator="lessThan">
      <formula>0</formula>
    </cfRule>
  </conditionalFormatting>
  <conditionalFormatting sqref="G874">
    <cfRule type="cellIs" dxfId="529" priority="482" stopIfTrue="1" operator="lessThan">
      <formula>0</formula>
    </cfRule>
  </conditionalFormatting>
  <conditionalFormatting sqref="G875">
    <cfRule type="cellIs" dxfId="528" priority="481" stopIfTrue="1" operator="lessThan">
      <formula>0</formula>
    </cfRule>
  </conditionalFormatting>
  <conditionalFormatting sqref="G876">
    <cfRule type="cellIs" dxfId="527" priority="480" stopIfTrue="1" operator="lessThan">
      <formula>0</formula>
    </cfRule>
  </conditionalFormatting>
  <conditionalFormatting sqref="G877">
    <cfRule type="cellIs" dxfId="526" priority="479" stopIfTrue="1" operator="lessThan">
      <formula>0</formula>
    </cfRule>
  </conditionalFormatting>
  <conditionalFormatting sqref="G878">
    <cfRule type="cellIs" dxfId="525" priority="478" stopIfTrue="1" operator="lessThan">
      <formula>0</formula>
    </cfRule>
  </conditionalFormatting>
  <conditionalFormatting sqref="G879">
    <cfRule type="cellIs" dxfId="524" priority="477" stopIfTrue="1" operator="lessThan">
      <formula>0</formula>
    </cfRule>
  </conditionalFormatting>
  <conditionalFormatting sqref="G880">
    <cfRule type="cellIs" dxfId="523" priority="476" stopIfTrue="1" operator="lessThan">
      <formula>0</formula>
    </cfRule>
  </conditionalFormatting>
  <conditionalFormatting sqref="G881">
    <cfRule type="cellIs" dxfId="522" priority="475" stopIfTrue="1" operator="lessThan">
      <formula>0</formula>
    </cfRule>
  </conditionalFormatting>
  <conditionalFormatting sqref="G882">
    <cfRule type="cellIs" dxfId="521" priority="474" stopIfTrue="1" operator="lessThan">
      <formula>0</formula>
    </cfRule>
  </conditionalFormatting>
  <conditionalFormatting sqref="G883">
    <cfRule type="cellIs" dxfId="520" priority="473" stopIfTrue="1" operator="lessThan">
      <formula>0</formula>
    </cfRule>
  </conditionalFormatting>
  <conditionalFormatting sqref="G884">
    <cfRule type="cellIs" dxfId="519" priority="472" stopIfTrue="1" operator="lessThan">
      <formula>0</formula>
    </cfRule>
  </conditionalFormatting>
  <conditionalFormatting sqref="G885">
    <cfRule type="cellIs" dxfId="518" priority="471" stopIfTrue="1" operator="lessThan">
      <formula>0</formula>
    </cfRule>
  </conditionalFormatting>
  <conditionalFormatting sqref="G886">
    <cfRule type="cellIs" dxfId="517" priority="470" stopIfTrue="1" operator="lessThan">
      <formula>0</formula>
    </cfRule>
  </conditionalFormatting>
  <conditionalFormatting sqref="G887">
    <cfRule type="cellIs" dxfId="516" priority="469" stopIfTrue="1" operator="lessThan">
      <formula>0</formula>
    </cfRule>
  </conditionalFormatting>
  <conditionalFormatting sqref="G888">
    <cfRule type="cellIs" dxfId="515" priority="468" stopIfTrue="1" operator="lessThan">
      <formula>0</formula>
    </cfRule>
  </conditionalFormatting>
  <conditionalFormatting sqref="G889">
    <cfRule type="cellIs" dxfId="514" priority="467" stopIfTrue="1" operator="lessThan">
      <formula>0</formula>
    </cfRule>
  </conditionalFormatting>
  <conditionalFormatting sqref="G890">
    <cfRule type="cellIs" dxfId="513" priority="466" stopIfTrue="1" operator="lessThan">
      <formula>0</formula>
    </cfRule>
  </conditionalFormatting>
  <conditionalFormatting sqref="G891">
    <cfRule type="cellIs" dxfId="512" priority="465" stopIfTrue="1" operator="lessThan">
      <formula>0</formula>
    </cfRule>
  </conditionalFormatting>
  <conditionalFormatting sqref="G892">
    <cfRule type="cellIs" dxfId="511" priority="464" stopIfTrue="1" operator="lessThan">
      <formula>0</formula>
    </cfRule>
  </conditionalFormatting>
  <conditionalFormatting sqref="G893">
    <cfRule type="cellIs" dxfId="510" priority="463" stopIfTrue="1" operator="lessThan">
      <formula>0</formula>
    </cfRule>
  </conditionalFormatting>
  <conditionalFormatting sqref="G894">
    <cfRule type="cellIs" dxfId="509" priority="462" stopIfTrue="1" operator="lessThan">
      <formula>0</formula>
    </cfRule>
  </conditionalFormatting>
  <conditionalFormatting sqref="G895">
    <cfRule type="cellIs" dxfId="508" priority="461" stopIfTrue="1" operator="lessThan">
      <formula>0</formula>
    </cfRule>
  </conditionalFormatting>
  <conditionalFormatting sqref="G896">
    <cfRule type="cellIs" dxfId="507" priority="460" stopIfTrue="1" operator="lessThan">
      <formula>0</formula>
    </cfRule>
  </conditionalFormatting>
  <conditionalFormatting sqref="G897">
    <cfRule type="cellIs" dxfId="506" priority="459" stopIfTrue="1" operator="lessThan">
      <formula>0</formula>
    </cfRule>
  </conditionalFormatting>
  <conditionalFormatting sqref="G898">
    <cfRule type="cellIs" dxfId="505" priority="458" stopIfTrue="1" operator="lessThan">
      <formula>0</formula>
    </cfRule>
  </conditionalFormatting>
  <conditionalFormatting sqref="G899">
    <cfRule type="cellIs" dxfId="504" priority="457" stopIfTrue="1" operator="lessThan">
      <formula>0</formula>
    </cfRule>
  </conditionalFormatting>
  <conditionalFormatting sqref="G900">
    <cfRule type="cellIs" dxfId="503" priority="456" stopIfTrue="1" operator="lessThan">
      <formula>0</formula>
    </cfRule>
  </conditionalFormatting>
  <conditionalFormatting sqref="G901">
    <cfRule type="cellIs" dxfId="502" priority="455" stopIfTrue="1" operator="lessThan">
      <formula>0</formula>
    </cfRule>
  </conditionalFormatting>
  <conditionalFormatting sqref="G902">
    <cfRule type="cellIs" dxfId="501" priority="454" stopIfTrue="1" operator="lessThan">
      <formula>0</formula>
    </cfRule>
  </conditionalFormatting>
  <conditionalFormatting sqref="G903">
    <cfRule type="cellIs" dxfId="500" priority="453" stopIfTrue="1" operator="lessThan">
      <formula>0</formula>
    </cfRule>
  </conditionalFormatting>
  <conditionalFormatting sqref="G904">
    <cfRule type="cellIs" dxfId="499" priority="452" stopIfTrue="1" operator="lessThan">
      <formula>0</formula>
    </cfRule>
  </conditionalFormatting>
  <conditionalFormatting sqref="G905">
    <cfRule type="cellIs" dxfId="498" priority="451" stopIfTrue="1" operator="lessThan">
      <formula>0</formula>
    </cfRule>
  </conditionalFormatting>
  <conditionalFormatting sqref="G906">
    <cfRule type="cellIs" dxfId="497" priority="450" stopIfTrue="1" operator="lessThan">
      <formula>0</formula>
    </cfRule>
  </conditionalFormatting>
  <conditionalFormatting sqref="G907">
    <cfRule type="cellIs" dxfId="496" priority="449" stopIfTrue="1" operator="lessThan">
      <formula>0</formula>
    </cfRule>
  </conditionalFormatting>
  <conditionalFormatting sqref="G908">
    <cfRule type="cellIs" dxfId="495" priority="448" stopIfTrue="1" operator="lessThan">
      <formula>0</formula>
    </cfRule>
  </conditionalFormatting>
  <conditionalFormatting sqref="G909">
    <cfRule type="cellIs" dxfId="494" priority="447" stopIfTrue="1" operator="lessThan">
      <formula>0</formula>
    </cfRule>
  </conditionalFormatting>
  <conditionalFormatting sqref="G910">
    <cfRule type="cellIs" dxfId="493" priority="446" stopIfTrue="1" operator="lessThan">
      <formula>0</formula>
    </cfRule>
  </conditionalFormatting>
  <conditionalFormatting sqref="G911">
    <cfRule type="cellIs" dxfId="492" priority="445" stopIfTrue="1" operator="lessThan">
      <formula>0</formula>
    </cfRule>
  </conditionalFormatting>
  <conditionalFormatting sqref="G912">
    <cfRule type="cellIs" dxfId="491" priority="444" stopIfTrue="1" operator="lessThan">
      <formula>0</formula>
    </cfRule>
  </conditionalFormatting>
  <conditionalFormatting sqref="G913">
    <cfRule type="cellIs" dxfId="490" priority="443" stopIfTrue="1" operator="lessThan">
      <formula>0</formula>
    </cfRule>
  </conditionalFormatting>
  <conditionalFormatting sqref="G914">
    <cfRule type="cellIs" dxfId="489" priority="442" stopIfTrue="1" operator="lessThan">
      <formula>0</formula>
    </cfRule>
  </conditionalFormatting>
  <conditionalFormatting sqref="G915">
    <cfRule type="cellIs" dxfId="488" priority="441" stopIfTrue="1" operator="lessThan">
      <formula>0</formula>
    </cfRule>
  </conditionalFormatting>
  <conditionalFormatting sqref="G916">
    <cfRule type="cellIs" dxfId="487" priority="440" stopIfTrue="1" operator="lessThan">
      <formula>0</formula>
    </cfRule>
  </conditionalFormatting>
  <conditionalFormatting sqref="G917">
    <cfRule type="cellIs" dxfId="486" priority="439" stopIfTrue="1" operator="lessThan">
      <formula>0</formula>
    </cfRule>
  </conditionalFormatting>
  <conditionalFormatting sqref="G918">
    <cfRule type="cellIs" dxfId="485" priority="438" stopIfTrue="1" operator="lessThan">
      <formula>0</formula>
    </cfRule>
  </conditionalFormatting>
  <conditionalFormatting sqref="G919">
    <cfRule type="cellIs" dxfId="484" priority="437" stopIfTrue="1" operator="lessThan">
      <formula>0</formula>
    </cfRule>
  </conditionalFormatting>
  <conditionalFormatting sqref="G920">
    <cfRule type="cellIs" dxfId="483" priority="436" stopIfTrue="1" operator="lessThan">
      <formula>0</formula>
    </cfRule>
  </conditionalFormatting>
  <conditionalFormatting sqref="G921">
    <cfRule type="cellIs" dxfId="482" priority="435" stopIfTrue="1" operator="lessThan">
      <formula>0</formula>
    </cfRule>
  </conditionalFormatting>
  <conditionalFormatting sqref="G922">
    <cfRule type="cellIs" dxfId="481" priority="434" stopIfTrue="1" operator="lessThan">
      <formula>0</formula>
    </cfRule>
  </conditionalFormatting>
  <conditionalFormatting sqref="G923">
    <cfRule type="cellIs" dxfId="480" priority="433" stopIfTrue="1" operator="lessThan">
      <formula>0</formula>
    </cfRule>
  </conditionalFormatting>
  <conditionalFormatting sqref="G924">
    <cfRule type="cellIs" dxfId="479" priority="432" stopIfTrue="1" operator="lessThan">
      <formula>0</formula>
    </cfRule>
  </conditionalFormatting>
  <conditionalFormatting sqref="G925">
    <cfRule type="cellIs" dxfId="478" priority="431" stopIfTrue="1" operator="lessThan">
      <formula>0</formula>
    </cfRule>
  </conditionalFormatting>
  <conditionalFormatting sqref="G926">
    <cfRule type="cellIs" dxfId="477" priority="430" stopIfTrue="1" operator="lessThan">
      <formula>0</formula>
    </cfRule>
  </conditionalFormatting>
  <conditionalFormatting sqref="G927">
    <cfRule type="cellIs" dxfId="476" priority="429" stopIfTrue="1" operator="lessThan">
      <formula>0</formula>
    </cfRule>
  </conditionalFormatting>
  <conditionalFormatting sqref="G928">
    <cfRule type="cellIs" dxfId="475" priority="428" stopIfTrue="1" operator="lessThan">
      <formula>0</formula>
    </cfRule>
  </conditionalFormatting>
  <conditionalFormatting sqref="G929">
    <cfRule type="cellIs" dxfId="474" priority="427" stopIfTrue="1" operator="lessThan">
      <formula>0</formula>
    </cfRule>
  </conditionalFormatting>
  <conditionalFormatting sqref="G930">
    <cfRule type="cellIs" dxfId="473" priority="426" stopIfTrue="1" operator="lessThan">
      <formula>0</formula>
    </cfRule>
  </conditionalFormatting>
  <conditionalFormatting sqref="G931">
    <cfRule type="cellIs" dxfId="472" priority="425" stopIfTrue="1" operator="lessThan">
      <formula>0</formula>
    </cfRule>
  </conditionalFormatting>
  <conditionalFormatting sqref="G932">
    <cfRule type="cellIs" dxfId="471" priority="424" stopIfTrue="1" operator="lessThan">
      <formula>0</formula>
    </cfRule>
  </conditionalFormatting>
  <conditionalFormatting sqref="G933">
    <cfRule type="cellIs" dxfId="470" priority="423" stopIfTrue="1" operator="lessThan">
      <formula>0</formula>
    </cfRule>
  </conditionalFormatting>
  <conditionalFormatting sqref="G934">
    <cfRule type="cellIs" dxfId="469" priority="422" stopIfTrue="1" operator="lessThan">
      <formula>0</formula>
    </cfRule>
  </conditionalFormatting>
  <conditionalFormatting sqref="G935">
    <cfRule type="cellIs" dxfId="468" priority="421" stopIfTrue="1" operator="lessThan">
      <formula>0</formula>
    </cfRule>
  </conditionalFormatting>
  <conditionalFormatting sqref="G936">
    <cfRule type="cellIs" dxfId="467" priority="420" stopIfTrue="1" operator="lessThan">
      <formula>0</formula>
    </cfRule>
  </conditionalFormatting>
  <conditionalFormatting sqref="G937">
    <cfRule type="cellIs" dxfId="466" priority="419" stopIfTrue="1" operator="lessThan">
      <formula>0</formula>
    </cfRule>
  </conditionalFormatting>
  <conditionalFormatting sqref="G938">
    <cfRule type="cellIs" dxfId="465" priority="418" stopIfTrue="1" operator="lessThan">
      <formula>0</formula>
    </cfRule>
  </conditionalFormatting>
  <conditionalFormatting sqref="G939">
    <cfRule type="cellIs" dxfId="464" priority="417" stopIfTrue="1" operator="lessThan">
      <formula>0</formula>
    </cfRule>
  </conditionalFormatting>
  <conditionalFormatting sqref="G940">
    <cfRule type="cellIs" dxfId="463" priority="416" stopIfTrue="1" operator="lessThan">
      <formula>0</formula>
    </cfRule>
  </conditionalFormatting>
  <conditionalFormatting sqref="G941">
    <cfRule type="cellIs" dxfId="462" priority="415" stopIfTrue="1" operator="lessThan">
      <formula>0</formula>
    </cfRule>
  </conditionalFormatting>
  <conditionalFormatting sqref="G942">
    <cfRule type="cellIs" dxfId="461" priority="414" stopIfTrue="1" operator="lessThan">
      <formula>0</formula>
    </cfRule>
  </conditionalFormatting>
  <conditionalFormatting sqref="G943">
    <cfRule type="cellIs" dxfId="460" priority="413" stopIfTrue="1" operator="lessThan">
      <formula>0</formula>
    </cfRule>
  </conditionalFormatting>
  <conditionalFormatting sqref="G944">
    <cfRule type="cellIs" dxfId="459" priority="412" stopIfTrue="1" operator="lessThan">
      <formula>0</formula>
    </cfRule>
  </conditionalFormatting>
  <conditionalFormatting sqref="G945">
    <cfRule type="cellIs" dxfId="458" priority="411" stopIfTrue="1" operator="lessThan">
      <formula>0</formula>
    </cfRule>
  </conditionalFormatting>
  <conditionalFormatting sqref="G946">
    <cfRule type="cellIs" dxfId="457" priority="410" stopIfTrue="1" operator="lessThan">
      <formula>0</formula>
    </cfRule>
  </conditionalFormatting>
  <conditionalFormatting sqref="G947">
    <cfRule type="cellIs" dxfId="456" priority="409" stopIfTrue="1" operator="lessThan">
      <formula>0</formula>
    </cfRule>
  </conditionalFormatting>
  <conditionalFormatting sqref="G948">
    <cfRule type="cellIs" dxfId="455" priority="408" stopIfTrue="1" operator="lessThan">
      <formula>0</formula>
    </cfRule>
  </conditionalFormatting>
  <conditionalFormatting sqref="G949">
    <cfRule type="cellIs" dxfId="454" priority="407" stopIfTrue="1" operator="lessThan">
      <formula>0</formula>
    </cfRule>
  </conditionalFormatting>
  <conditionalFormatting sqref="G950">
    <cfRule type="cellIs" dxfId="453" priority="406" stopIfTrue="1" operator="lessThan">
      <formula>0</formula>
    </cfRule>
  </conditionalFormatting>
  <conditionalFormatting sqref="G951">
    <cfRule type="cellIs" dxfId="452" priority="405" stopIfTrue="1" operator="lessThan">
      <formula>0</formula>
    </cfRule>
  </conditionalFormatting>
  <conditionalFormatting sqref="G952">
    <cfRule type="cellIs" dxfId="451" priority="404" stopIfTrue="1" operator="lessThan">
      <formula>0</formula>
    </cfRule>
  </conditionalFormatting>
  <conditionalFormatting sqref="G953">
    <cfRule type="cellIs" dxfId="450" priority="403" stopIfTrue="1" operator="lessThan">
      <formula>0</formula>
    </cfRule>
  </conditionalFormatting>
  <conditionalFormatting sqref="G954">
    <cfRule type="cellIs" dxfId="449" priority="402" stopIfTrue="1" operator="lessThan">
      <formula>0</formula>
    </cfRule>
  </conditionalFormatting>
  <conditionalFormatting sqref="G955">
    <cfRule type="cellIs" dxfId="448" priority="401" stopIfTrue="1" operator="lessThan">
      <formula>0</formula>
    </cfRule>
  </conditionalFormatting>
  <conditionalFormatting sqref="G956">
    <cfRule type="cellIs" dxfId="447" priority="400" stopIfTrue="1" operator="lessThan">
      <formula>0</formula>
    </cfRule>
  </conditionalFormatting>
  <conditionalFormatting sqref="G957">
    <cfRule type="cellIs" dxfId="446" priority="399" stopIfTrue="1" operator="lessThan">
      <formula>0</formula>
    </cfRule>
  </conditionalFormatting>
  <conditionalFormatting sqref="G958">
    <cfRule type="cellIs" dxfId="445" priority="398" stopIfTrue="1" operator="lessThan">
      <formula>0</formula>
    </cfRule>
  </conditionalFormatting>
  <conditionalFormatting sqref="G959">
    <cfRule type="cellIs" dxfId="444" priority="397" stopIfTrue="1" operator="lessThan">
      <formula>0</formula>
    </cfRule>
  </conditionalFormatting>
  <conditionalFormatting sqref="G960">
    <cfRule type="cellIs" dxfId="443" priority="396" stopIfTrue="1" operator="lessThan">
      <formula>0</formula>
    </cfRule>
  </conditionalFormatting>
  <conditionalFormatting sqref="G961">
    <cfRule type="cellIs" dxfId="442" priority="395" stopIfTrue="1" operator="lessThan">
      <formula>0</formula>
    </cfRule>
  </conditionalFormatting>
  <conditionalFormatting sqref="G962">
    <cfRule type="cellIs" dxfId="441" priority="394" stopIfTrue="1" operator="lessThan">
      <formula>0</formula>
    </cfRule>
  </conditionalFormatting>
  <conditionalFormatting sqref="G963">
    <cfRule type="cellIs" dxfId="440" priority="393" stopIfTrue="1" operator="lessThan">
      <formula>0</formula>
    </cfRule>
  </conditionalFormatting>
  <conditionalFormatting sqref="G964">
    <cfRule type="cellIs" dxfId="439" priority="392" stopIfTrue="1" operator="lessThan">
      <formula>0</formula>
    </cfRule>
  </conditionalFormatting>
  <conditionalFormatting sqref="G965">
    <cfRule type="cellIs" dxfId="438" priority="391" stopIfTrue="1" operator="lessThan">
      <formula>0</formula>
    </cfRule>
  </conditionalFormatting>
  <conditionalFormatting sqref="G966">
    <cfRule type="cellIs" dxfId="437" priority="390" stopIfTrue="1" operator="lessThan">
      <formula>0</formula>
    </cfRule>
  </conditionalFormatting>
  <conditionalFormatting sqref="G967">
    <cfRule type="cellIs" dxfId="436" priority="389" stopIfTrue="1" operator="lessThan">
      <formula>0</formula>
    </cfRule>
  </conditionalFormatting>
  <conditionalFormatting sqref="G968">
    <cfRule type="cellIs" dxfId="435" priority="388" stopIfTrue="1" operator="lessThan">
      <formula>0</formula>
    </cfRule>
  </conditionalFormatting>
  <conditionalFormatting sqref="G969">
    <cfRule type="cellIs" dxfId="434" priority="387" stopIfTrue="1" operator="lessThan">
      <formula>0</formula>
    </cfRule>
  </conditionalFormatting>
  <conditionalFormatting sqref="G970">
    <cfRule type="cellIs" dxfId="433" priority="386" stopIfTrue="1" operator="lessThan">
      <formula>0</formula>
    </cfRule>
  </conditionalFormatting>
  <conditionalFormatting sqref="G971">
    <cfRule type="cellIs" dxfId="432" priority="385" stopIfTrue="1" operator="lessThan">
      <formula>0</formula>
    </cfRule>
  </conditionalFormatting>
  <conditionalFormatting sqref="G972">
    <cfRule type="cellIs" dxfId="431" priority="384" stopIfTrue="1" operator="lessThan">
      <formula>0</formula>
    </cfRule>
  </conditionalFormatting>
  <conditionalFormatting sqref="G973">
    <cfRule type="cellIs" dxfId="430" priority="383" stopIfTrue="1" operator="lessThan">
      <formula>0</formula>
    </cfRule>
  </conditionalFormatting>
  <conditionalFormatting sqref="G974">
    <cfRule type="cellIs" dxfId="429" priority="382" stopIfTrue="1" operator="lessThan">
      <formula>0</formula>
    </cfRule>
  </conditionalFormatting>
  <conditionalFormatting sqref="G975">
    <cfRule type="cellIs" dxfId="428" priority="381" stopIfTrue="1" operator="lessThan">
      <formula>0</formula>
    </cfRule>
  </conditionalFormatting>
  <conditionalFormatting sqref="G976">
    <cfRule type="cellIs" dxfId="427" priority="380" stopIfTrue="1" operator="lessThan">
      <formula>0</formula>
    </cfRule>
  </conditionalFormatting>
  <conditionalFormatting sqref="G977">
    <cfRule type="cellIs" dxfId="426" priority="379" stopIfTrue="1" operator="lessThan">
      <formula>0</formula>
    </cfRule>
  </conditionalFormatting>
  <conditionalFormatting sqref="G978">
    <cfRule type="cellIs" dxfId="425" priority="378" stopIfTrue="1" operator="lessThan">
      <formula>0</formula>
    </cfRule>
  </conditionalFormatting>
  <conditionalFormatting sqref="G979">
    <cfRule type="cellIs" dxfId="424" priority="377" stopIfTrue="1" operator="lessThan">
      <formula>0</formula>
    </cfRule>
  </conditionalFormatting>
  <conditionalFormatting sqref="G980">
    <cfRule type="cellIs" dxfId="423" priority="376" stopIfTrue="1" operator="lessThan">
      <formula>0</formula>
    </cfRule>
  </conditionalFormatting>
  <conditionalFormatting sqref="G981">
    <cfRule type="cellIs" dxfId="422" priority="375" stopIfTrue="1" operator="lessThan">
      <formula>0</formula>
    </cfRule>
  </conditionalFormatting>
  <conditionalFormatting sqref="G982">
    <cfRule type="cellIs" dxfId="421" priority="374" stopIfTrue="1" operator="lessThan">
      <formula>0</formula>
    </cfRule>
  </conditionalFormatting>
  <conditionalFormatting sqref="G983">
    <cfRule type="cellIs" dxfId="420" priority="373" stopIfTrue="1" operator="lessThan">
      <formula>0</formula>
    </cfRule>
  </conditionalFormatting>
  <conditionalFormatting sqref="G984">
    <cfRule type="cellIs" dxfId="419" priority="372" stopIfTrue="1" operator="lessThan">
      <formula>0</formula>
    </cfRule>
  </conditionalFormatting>
  <conditionalFormatting sqref="G985">
    <cfRule type="cellIs" dxfId="418" priority="371" stopIfTrue="1" operator="lessThan">
      <formula>0</formula>
    </cfRule>
  </conditionalFormatting>
  <conditionalFormatting sqref="G986">
    <cfRule type="cellIs" dxfId="417" priority="370" stopIfTrue="1" operator="lessThan">
      <formula>0</formula>
    </cfRule>
  </conditionalFormatting>
  <conditionalFormatting sqref="G987">
    <cfRule type="cellIs" dxfId="416" priority="369" stopIfTrue="1" operator="lessThan">
      <formula>0</formula>
    </cfRule>
  </conditionalFormatting>
  <conditionalFormatting sqref="G988">
    <cfRule type="cellIs" dxfId="415" priority="368" stopIfTrue="1" operator="lessThan">
      <formula>0</formula>
    </cfRule>
  </conditionalFormatting>
  <conditionalFormatting sqref="G989">
    <cfRule type="cellIs" dxfId="414" priority="367" stopIfTrue="1" operator="lessThan">
      <formula>0</formula>
    </cfRule>
  </conditionalFormatting>
  <conditionalFormatting sqref="G990">
    <cfRule type="cellIs" dxfId="413" priority="366" stopIfTrue="1" operator="lessThan">
      <formula>0</formula>
    </cfRule>
  </conditionalFormatting>
  <conditionalFormatting sqref="G991">
    <cfRule type="cellIs" dxfId="412" priority="365" stopIfTrue="1" operator="lessThan">
      <formula>0</formula>
    </cfRule>
  </conditionalFormatting>
  <conditionalFormatting sqref="G992">
    <cfRule type="cellIs" dxfId="411" priority="364" stopIfTrue="1" operator="lessThan">
      <formula>0</formula>
    </cfRule>
  </conditionalFormatting>
  <conditionalFormatting sqref="G993">
    <cfRule type="cellIs" dxfId="410" priority="363" stopIfTrue="1" operator="lessThan">
      <formula>0</formula>
    </cfRule>
  </conditionalFormatting>
  <conditionalFormatting sqref="G994">
    <cfRule type="cellIs" dxfId="409" priority="362" stopIfTrue="1" operator="lessThan">
      <formula>0</formula>
    </cfRule>
  </conditionalFormatting>
  <conditionalFormatting sqref="G995">
    <cfRule type="cellIs" dxfId="408" priority="361" stopIfTrue="1" operator="lessThan">
      <formula>0</formula>
    </cfRule>
  </conditionalFormatting>
  <conditionalFormatting sqref="G996">
    <cfRule type="cellIs" dxfId="407" priority="360" stopIfTrue="1" operator="lessThan">
      <formula>0</formula>
    </cfRule>
  </conditionalFormatting>
  <conditionalFormatting sqref="G997">
    <cfRule type="cellIs" dxfId="406" priority="359" stopIfTrue="1" operator="lessThan">
      <formula>0</formula>
    </cfRule>
  </conditionalFormatting>
  <conditionalFormatting sqref="G998">
    <cfRule type="cellIs" dxfId="405" priority="358" stopIfTrue="1" operator="lessThan">
      <formula>0</formula>
    </cfRule>
  </conditionalFormatting>
  <conditionalFormatting sqref="G999">
    <cfRule type="cellIs" dxfId="404" priority="357" stopIfTrue="1" operator="lessThan">
      <formula>0</formula>
    </cfRule>
  </conditionalFormatting>
  <conditionalFormatting sqref="G1000">
    <cfRule type="cellIs" dxfId="403" priority="356" stopIfTrue="1" operator="lessThan">
      <formula>0</formula>
    </cfRule>
  </conditionalFormatting>
  <conditionalFormatting sqref="G1001">
    <cfRule type="cellIs" dxfId="402" priority="355" stopIfTrue="1" operator="lessThan">
      <formula>0</formula>
    </cfRule>
  </conditionalFormatting>
  <conditionalFormatting sqref="G1002">
    <cfRule type="cellIs" dxfId="401" priority="354" stopIfTrue="1" operator="lessThan">
      <formula>0</formula>
    </cfRule>
  </conditionalFormatting>
  <conditionalFormatting sqref="G1003">
    <cfRule type="cellIs" dxfId="400" priority="353" stopIfTrue="1" operator="lessThan">
      <formula>0</formula>
    </cfRule>
  </conditionalFormatting>
  <conditionalFormatting sqref="G1004">
    <cfRule type="cellIs" dxfId="399" priority="352" stopIfTrue="1" operator="lessThan">
      <formula>0</formula>
    </cfRule>
  </conditionalFormatting>
  <conditionalFormatting sqref="G1005">
    <cfRule type="cellIs" dxfId="398" priority="351" stopIfTrue="1" operator="lessThan">
      <formula>0</formula>
    </cfRule>
  </conditionalFormatting>
  <conditionalFormatting sqref="G1006">
    <cfRule type="cellIs" dxfId="397" priority="350" stopIfTrue="1" operator="lessThan">
      <formula>0</formula>
    </cfRule>
  </conditionalFormatting>
  <conditionalFormatting sqref="G1007">
    <cfRule type="cellIs" dxfId="396" priority="349" stopIfTrue="1" operator="lessThan">
      <formula>0</formula>
    </cfRule>
  </conditionalFormatting>
  <conditionalFormatting sqref="G1008">
    <cfRule type="cellIs" dxfId="395" priority="348" stopIfTrue="1" operator="lessThan">
      <formula>0</formula>
    </cfRule>
  </conditionalFormatting>
  <conditionalFormatting sqref="G1009">
    <cfRule type="cellIs" dxfId="394" priority="347" stopIfTrue="1" operator="lessThan">
      <formula>0</formula>
    </cfRule>
  </conditionalFormatting>
  <conditionalFormatting sqref="G1010">
    <cfRule type="cellIs" dxfId="393" priority="346" stopIfTrue="1" operator="lessThan">
      <formula>0</formula>
    </cfRule>
  </conditionalFormatting>
  <conditionalFormatting sqref="G1011">
    <cfRule type="cellIs" dxfId="392" priority="345" stopIfTrue="1" operator="lessThan">
      <formula>0</formula>
    </cfRule>
  </conditionalFormatting>
  <conditionalFormatting sqref="G1012">
    <cfRule type="cellIs" dxfId="391" priority="344" stopIfTrue="1" operator="lessThan">
      <formula>0</formula>
    </cfRule>
  </conditionalFormatting>
  <conditionalFormatting sqref="G1013">
    <cfRule type="cellIs" dxfId="390" priority="343" stopIfTrue="1" operator="lessThan">
      <formula>0</formula>
    </cfRule>
  </conditionalFormatting>
  <conditionalFormatting sqref="G1014">
    <cfRule type="cellIs" dxfId="389" priority="342" stopIfTrue="1" operator="lessThan">
      <formula>0</formula>
    </cfRule>
  </conditionalFormatting>
  <conditionalFormatting sqref="G1015">
    <cfRule type="cellIs" dxfId="388" priority="341" stopIfTrue="1" operator="lessThan">
      <formula>0</formula>
    </cfRule>
  </conditionalFormatting>
  <conditionalFormatting sqref="G1016">
    <cfRule type="cellIs" dxfId="387" priority="340" stopIfTrue="1" operator="lessThan">
      <formula>0</formula>
    </cfRule>
  </conditionalFormatting>
  <conditionalFormatting sqref="G1017">
    <cfRule type="cellIs" dxfId="386" priority="339" stopIfTrue="1" operator="lessThan">
      <formula>0</formula>
    </cfRule>
  </conditionalFormatting>
  <conditionalFormatting sqref="G1018">
    <cfRule type="cellIs" dxfId="385" priority="338" stopIfTrue="1" operator="lessThan">
      <formula>0</formula>
    </cfRule>
  </conditionalFormatting>
  <conditionalFormatting sqref="G1019">
    <cfRule type="cellIs" dxfId="384" priority="337" stopIfTrue="1" operator="lessThan">
      <formula>0</formula>
    </cfRule>
  </conditionalFormatting>
  <conditionalFormatting sqref="G1020">
    <cfRule type="cellIs" dxfId="383" priority="336" stopIfTrue="1" operator="lessThan">
      <formula>0</formula>
    </cfRule>
  </conditionalFormatting>
  <conditionalFormatting sqref="G1021">
    <cfRule type="cellIs" dxfId="382" priority="335" stopIfTrue="1" operator="lessThan">
      <formula>0</formula>
    </cfRule>
  </conditionalFormatting>
  <conditionalFormatting sqref="G1022">
    <cfRule type="cellIs" dxfId="381" priority="334" stopIfTrue="1" operator="lessThan">
      <formula>0</formula>
    </cfRule>
  </conditionalFormatting>
  <conditionalFormatting sqref="G1023">
    <cfRule type="cellIs" dxfId="380" priority="333" stopIfTrue="1" operator="lessThan">
      <formula>0</formula>
    </cfRule>
  </conditionalFormatting>
  <conditionalFormatting sqref="G1024">
    <cfRule type="cellIs" dxfId="379" priority="332" stopIfTrue="1" operator="lessThan">
      <formula>0</formula>
    </cfRule>
  </conditionalFormatting>
  <conditionalFormatting sqref="G1025">
    <cfRule type="cellIs" dxfId="378" priority="331" stopIfTrue="1" operator="lessThan">
      <formula>0</formula>
    </cfRule>
  </conditionalFormatting>
  <conditionalFormatting sqref="G1026">
    <cfRule type="cellIs" dxfId="377" priority="330" stopIfTrue="1" operator="lessThan">
      <formula>0</formula>
    </cfRule>
  </conditionalFormatting>
  <conditionalFormatting sqref="G1027">
    <cfRule type="cellIs" dxfId="376" priority="329" stopIfTrue="1" operator="lessThan">
      <formula>0</formula>
    </cfRule>
  </conditionalFormatting>
  <conditionalFormatting sqref="G1028">
    <cfRule type="cellIs" dxfId="375" priority="328" stopIfTrue="1" operator="lessThan">
      <formula>0</formula>
    </cfRule>
  </conditionalFormatting>
  <conditionalFormatting sqref="G1029">
    <cfRule type="cellIs" dxfId="374" priority="327" stopIfTrue="1" operator="lessThan">
      <formula>0</formula>
    </cfRule>
  </conditionalFormatting>
  <conditionalFormatting sqref="G1030">
    <cfRule type="cellIs" dxfId="373" priority="326" stopIfTrue="1" operator="lessThan">
      <formula>0</formula>
    </cfRule>
  </conditionalFormatting>
  <conditionalFormatting sqref="G1031">
    <cfRule type="cellIs" dxfId="372" priority="325" stopIfTrue="1" operator="lessThan">
      <formula>0</formula>
    </cfRule>
  </conditionalFormatting>
  <conditionalFormatting sqref="G1032">
    <cfRule type="cellIs" dxfId="371" priority="324" stopIfTrue="1" operator="lessThan">
      <formula>0</formula>
    </cfRule>
  </conditionalFormatting>
  <conditionalFormatting sqref="G1033">
    <cfRule type="cellIs" dxfId="370" priority="323" stopIfTrue="1" operator="lessThan">
      <formula>0</formula>
    </cfRule>
  </conditionalFormatting>
  <conditionalFormatting sqref="G1034">
    <cfRule type="cellIs" dxfId="369" priority="322" stopIfTrue="1" operator="lessThan">
      <formula>0</formula>
    </cfRule>
  </conditionalFormatting>
  <conditionalFormatting sqref="G1035">
    <cfRule type="cellIs" dxfId="368" priority="321" stopIfTrue="1" operator="lessThan">
      <formula>0</formula>
    </cfRule>
  </conditionalFormatting>
  <conditionalFormatting sqref="G1036">
    <cfRule type="cellIs" dxfId="367" priority="320" stopIfTrue="1" operator="lessThan">
      <formula>0</formula>
    </cfRule>
  </conditionalFormatting>
  <conditionalFormatting sqref="G1037">
    <cfRule type="cellIs" dxfId="366" priority="319" stopIfTrue="1" operator="lessThan">
      <formula>0</formula>
    </cfRule>
  </conditionalFormatting>
  <conditionalFormatting sqref="G1038">
    <cfRule type="cellIs" dxfId="365" priority="318" stopIfTrue="1" operator="lessThan">
      <formula>0</formula>
    </cfRule>
  </conditionalFormatting>
  <conditionalFormatting sqref="G1039">
    <cfRule type="cellIs" dxfId="364" priority="317" stopIfTrue="1" operator="lessThan">
      <formula>0</formula>
    </cfRule>
  </conditionalFormatting>
  <conditionalFormatting sqref="G1040">
    <cfRule type="cellIs" dxfId="363" priority="316" stopIfTrue="1" operator="lessThan">
      <formula>0</formula>
    </cfRule>
  </conditionalFormatting>
  <conditionalFormatting sqref="G1041">
    <cfRule type="cellIs" dxfId="362" priority="315" stopIfTrue="1" operator="lessThan">
      <formula>0</formula>
    </cfRule>
  </conditionalFormatting>
  <conditionalFormatting sqref="G1042">
    <cfRule type="cellIs" dxfId="361" priority="314" stopIfTrue="1" operator="lessThan">
      <formula>0</formula>
    </cfRule>
  </conditionalFormatting>
  <conditionalFormatting sqref="G1043">
    <cfRule type="cellIs" dxfId="360" priority="313" stopIfTrue="1" operator="lessThan">
      <formula>0</formula>
    </cfRule>
  </conditionalFormatting>
  <conditionalFormatting sqref="G1044">
    <cfRule type="cellIs" dxfId="359" priority="312" stopIfTrue="1" operator="lessThan">
      <formula>0</formula>
    </cfRule>
  </conditionalFormatting>
  <conditionalFormatting sqref="G1045">
    <cfRule type="cellIs" dxfId="358" priority="311" stopIfTrue="1" operator="lessThan">
      <formula>0</formula>
    </cfRule>
  </conditionalFormatting>
  <conditionalFormatting sqref="G1046">
    <cfRule type="cellIs" dxfId="357" priority="310" stopIfTrue="1" operator="lessThan">
      <formula>0</formula>
    </cfRule>
  </conditionalFormatting>
  <conditionalFormatting sqref="G1047">
    <cfRule type="cellIs" dxfId="356" priority="309" stopIfTrue="1" operator="lessThan">
      <formula>0</formula>
    </cfRule>
  </conditionalFormatting>
  <conditionalFormatting sqref="G1048">
    <cfRule type="cellIs" dxfId="355" priority="308" stopIfTrue="1" operator="lessThan">
      <formula>0</formula>
    </cfRule>
  </conditionalFormatting>
  <conditionalFormatting sqref="G1049">
    <cfRule type="cellIs" dxfId="354" priority="307" stopIfTrue="1" operator="lessThan">
      <formula>0</formula>
    </cfRule>
  </conditionalFormatting>
  <conditionalFormatting sqref="G1050">
    <cfRule type="cellIs" dxfId="353" priority="306" stopIfTrue="1" operator="lessThan">
      <formula>0</formula>
    </cfRule>
  </conditionalFormatting>
  <conditionalFormatting sqref="G1051">
    <cfRule type="cellIs" dxfId="352" priority="305" stopIfTrue="1" operator="lessThan">
      <formula>0</formula>
    </cfRule>
  </conditionalFormatting>
  <conditionalFormatting sqref="G1052">
    <cfRule type="cellIs" dxfId="351" priority="304" stopIfTrue="1" operator="lessThan">
      <formula>0</formula>
    </cfRule>
  </conditionalFormatting>
  <conditionalFormatting sqref="G1053">
    <cfRule type="cellIs" dxfId="350" priority="303" stopIfTrue="1" operator="lessThan">
      <formula>0</formula>
    </cfRule>
  </conditionalFormatting>
  <conditionalFormatting sqref="G1054">
    <cfRule type="cellIs" dxfId="349" priority="302" stopIfTrue="1" operator="lessThan">
      <formula>0</formula>
    </cfRule>
  </conditionalFormatting>
  <conditionalFormatting sqref="G1055">
    <cfRule type="cellIs" dxfId="348" priority="301" stopIfTrue="1" operator="lessThan">
      <formula>0</formula>
    </cfRule>
  </conditionalFormatting>
  <conditionalFormatting sqref="G1056">
    <cfRule type="cellIs" dxfId="347" priority="300" stopIfTrue="1" operator="lessThan">
      <formula>0</formula>
    </cfRule>
  </conditionalFormatting>
  <conditionalFormatting sqref="G1057">
    <cfRule type="cellIs" dxfId="346" priority="299" stopIfTrue="1" operator="lessThan">
      <formula>0</formula>
    </cfRule>
  </conditionalFormatting>
  <conditionalFormatting sqref="G1058">
    <cfRule type="cellIs" dxfId="345" priority="298" stopIfTrue="1" operator="lessThan">
      <formula>0</formula>
    </cfRule>
  </conditionalFormatting>
  <conditionalFormatting sqref="G1059">
    <cfRule type="cellIs" dxfId="344" priority="297" stopIfTrue="1" operator="lessThan">
      <formula>0</formula>
    </cfRule>
  </conditionalFormatting>
  <conditionalFormatting sqref="G1060">
    <cfRule type="cellIs" dxfId="343" priority="296" stopIfTrue="1" operator="lessThan">
      <formula>0</formula>
    </cfRule>
  </conditionalFormatting>
  <conditionalFormatting sqref="G1061">
    <cfRule type="cellIs" dxfId="342" priority="295" stopIfTrue="1" operator="lessThan">
      <formula>0</formula>
    </cfRule>
  </conditionalFormatting>
  <conditionalFormatting sqref="G1062">
    <cfRule type="cellIs" dxfId="341" priority="294" stopIfTrue="1" operator="lessThan">
      <formula>0</formula>
    </cfRule>
  </conditionalFormatting>
  <conditionalFormatting sqref="G1063">
    <cfRule type="cellIs" dxfId="340" priority="293" stopIfTrue="1" operator="lessThan">
      <formula>0</formula>
    </cfRule>
  </conditionalFormatting>
  <conditionalFormatting sqref="G1064">
    <cfRule type="cellIs" dxfId="339" priority="292" stopIfTrue="1" operator="lessThan">
      <formula>0</formula>
    </cfRule>
  </conditionalFormatting>
  <conditionalFormatting sqref="G1065">
    <cfRule type="cellIs" dxfId="338" priority="291" stopIfTrue="1" operator="lessThan">
      <formula>0</formula>
    </cfRule>
  </conditionalFormatting>
  <conditionalFormatting sqref="G1066">
    <cfRule type="cellIs" dxfId="337" priority="290" stopIfTrue="1" operator="lessThan">
      <formula>0</formula>
    </cfRule>
  </conditionalFormatting>
  <conditionalFormatting sqref="G1067">
    <cfRule type="cellIs" dxfId="336" priority="289" stopIfTrue="1" operator="lessThan">
      <formula>0</formula>
    </cfRule>
  </conditionalFormatting>
  <conditionalFormatting sqref="G1068">
    <cfRule type="cellIs" dxfId="335" priority="288" stopIfTrue="1" operator="lessThan">
      <formula>0</formula>
    </cfRule>
  </conditionalFormatting>
  <conditionalFormatting sqref="G1069">
    <cfRule type="cellIs" dxfId="334" priority="287" stopIfTrue="1" operator="lessThan">
      <formula>0</formula>
    </cfRule>
  </conditionalFormatting>
  <conditionalFormatting sqref="G1070">
    <cfRule type="cellIs" dxfId="333" priority="286" stopIfTrue="1" operator="lessThan">
      <formula>0</formula>
    </cfRule>
  </conditionalFormatting>
  <conditionalFormatting sqref="G1071">
    <cfRule type="cellIs" dxfId="332" priority="285" stopIfTrue="1" operator="lessThan">
      <formula>0</formula>
    </cfRule>
  </conditionalFormatting>
  <conditionalFormatting sqref="G1072">
    <cfRule type="cellIs" dxfId="331" priority="284" stopIfTrue="1" operator="lessThan">
      <formula>0</formula>
    </cfRule>
  </conditionalFormatting>
  <conditionalFormatting sqref="G1073">
    <cfRule type="cellIs" dxfId="330" priority="283" stopIfTrue="1" operator="lessThan">
      <formula>0</formula>
    </cfRule>
  </conditionalFormatting>
  <conditionalFormatting sqref="G1074">
    <cfRule type="cellIs" dxfId="329" priority="282" stopIfTrue="1" operator="lessThan">
      <formula>0</formula>
    </cfRule>
  </conditionalFormatting>
  <conditionalFormatting sqref="G1075">
    <cfRule type="cellIs" dxfId="328" priority="281" stopIfTrue="1" operator="lessThan">
      <formula>0</formula>
    </cfRule>
  </conditionalFormatting>
  <conditionalFormatting sqref="G1076">
    <cfRule type="cellIs" dxfId="327" priority="280" stopIfTrue="1" operator="lessThan">
      <formula>0</formula>
    </cfRule>
  </conditionalFormatting>
  <conditionalFormatting sqref="G1077">
    <cfRule type="cellIs" dxfId="326" priority="279" stopIfTrue="1" operator="lessThan">
      <formula>0</formula>
    </cfRule>
  </conditionalFormatting>
  <conditionalFormatting sqref="G1078">
    <cfRule type="cellIs" dxfId="325" priority="278" stopIfTrue="1" operator="lessThan">
      <formula>0</formula>
    </cfRule>
  </conditionalFormatting>
  <conditionalFormatting sqref="G1079">
    <cfRule type="cellIs" dxfId="324" priority="277" stopIfTrue="1" operator="lessThan">
      <formula>0</formula>
    </cfRule>
  </conditionalFormatting>
  <conditionalFormatting sqref="G1080">
    <cfRule type="cellIs" dxfId="323" priority="276" stopIfTrue="1" operator="lessThan">
      <formula>0</formula>
    </cfRule>
  </conditionalFormatting>
  <conditionalFormatting sqref="G1081">
    <cfRule type="cellIs" dxfId="322" priority="275" stopIfTrue="1" operator="lessThan">
      <formula>0</formula>
    </cfRule>
  </conditionalFormatting>
  <conditionalFormatting sqref="G1082">
    <cfRule type="cellIs" dxfId="321" priority="274" stopIfTrue="1" operator="lessThan">
      <formula>0</formula>
    </cfRule>
  </conditionalFormatting>
  <conditionalFormatting sqref="G1083">
    <cfRule type="cellIs" dxfId="320" priority="273" stopIfTrue="1" operator="lessThan">
      <formula>0</formula>
    </cfRule>
  </conditionalFormatting>
  <conditionalFormatting sqref="G1084">
    <cfRule type="cellIs" dxfId="319" priority="272" stopIfTrue="1" operator="lessThan">
      <formula>0</formula>
    </cfRule>
  </conditionalFormatting>
  <conditionalFormatting sqref="G1085">
    <cfRule type="cellIs" dxfId="318" priority="271" stopIfTrue="1" operator="lessThan">
      <formula>0</formula>
    </cfRule>
  </conditionalFormatting>
  <conditionalFormatting sqref="G1086">
    <cfRule type="cellIs" dxfId="317" priority="270" stopIfTrue="1" operator="lessThan">
      <formula>0</formula>
    </cfRule>
  </conditionalFormatting>
  <conditionalFormatting sqref="G1087">
    <cfRule type="cellIs" dxfId="316" priority="269" stopIfTrue="1" operator="lessThan">
      <formula>0</formula>
    </cfRule>
  </conditionalFormatting>
  <conditionalFormatting sqref="G1088">
    <cfRule type="cellIs" dxfId="315" priority="268" stopIfTrue="1" operator="lessThan">
      <formula>0</formula>
    </cfRule>
  </conditionalFormatting>
  <conditionalFormatting sqref="G1089">
    <cfRule type="cellIs" dxfId="314" priority="267" stopIfTrue="1" operator="lessThan">
      <formula>0</formula>
    </cfRule>
  </conditionalFormatting>
  <conditionalFormatting sqref="G1090">
    <cfRule type="cellIs" dxfId="313" priority="266" stopIfTrue="1" operator="lessThan">
      <formula>0</formula>
    </cfRule>
  </conditionalFormatting>
  <conditionalFormatting sqref="G1091">
    <cfRule type="cellIs" dxfId="312" priority="265" stopIfTrue="1" operator="lessThan">
      <formula>0</formula>
    </cfRule>
  </conditionalFormatting>
  <conditionalFormatting sqref="G1092">
    <cfRule type="cellIs" dxfId="311" priority="264" stopIfTrue="1" operator="lessThan">
      <formula>0</formula>
    </cfRule>
  </conditionalFormatting>
  <conditionalFormatting sqref="G1093">
    <cfRule type="cellIs" dxfId="310" priority="263" stopIfTrue="1" operator="lessThan">
      <formula>0</formula>
    </cfRule>
  </conditionalFormatting>
  <conditionalFormatting sqref="G1094">
    <cfRule type="cellIs" dxfId="309" priority="262" stopIfTrue="1" operator="lessThan">
      <formula>0</formula>
    </cfRule>
  </conditionalFormatting>
  <conditionalFormatting sqref="G1095">
    <cfRule type="cellIs" dxfId="308" priority="261" stopIfTrue="1" operator="lessThan">
      <formula>0</formula>
    </cfRule>
  </conditionalFormatting>
  <conditionalFormatting sqref="G1096">
    <cfRule type="cellIs" dxfId="307" priority="260" stopIfTrue="1" operator="lessThan">
      <formula>0</formula>
    </cfRule>
  </conditionalFormatting>
  <conditionalFormatting sqref="G1097">
    <cfRule type="cellIs" dxfId="306" priority="259" stopIfTrue="1" operator="lessThan">
      <formula>0</formula>
    </cfRule>
  </conditionalFormatting>
  <conditionalFormatting sqref="G1098">
    <cfRule type="cellIs" dxfId="305" priority="258" stopIfTrue="1" operator="lessThan">
      <formula>0</formula>
    </cfRule>
  </conditionalFormatting>
  <conditionalFormatting sqref="G1099">
    <cfRule type="cellIs" dxfId="304" priority="257" stopIfTrue="1" operator="lessThan">
      <formula>0</formula>
    </cfRule>
  </conditionalFormatting>
  <conditionalFormatting sqref="G1100">
    <cfRule type="cellIs" dxfId="303" priority="256" stopIfTrue="1" operator="lessThan">
      <formula>0</formula>
    </cfRule>
  </conditionalFormatting>
  <conditionalFormatting sqref="G1101">
    <cfRule type="cellIs" dxfId="302" priority="255" stopIfTrue="1" operator="lessThan">
      <formula>0</formula>
    </cfRule>
  </conditionalFormatting>
  <conditionalFormatting sqref="G1102">
    <cfRule type="cellIs" dxfId="301" priority="254" stopIfTrue="1" operator="lessThan">
      <formula>0</formula>
    </cfRule>
  </conditionalFormatting>
  <conditionalFormatting sqref="G1103">
    <cfRule type="cellIs" dxfId="300" priority="253" stopIfTrue="1" operator="lessThan">
      <formula>0</formula>
    </cfRule>
  </conditionalFormatting>
  <conditionalFormatting sqref="G1104">
    <cfRule type="cellIs" dxfId="299" priority="252" stopIfTrue="1" operator="lessThan">
      <formula>0</formula>
    </cfRule>
  </conditionalFormatting>
  <conditionalFormatting sqref="G1105">
    <cfRule type="cellIs" dxfId="298" priority="251" stopIfTrue="1" operator="lessThan">
      <formula>0</formula>
    </cfRule>
  </conditionalFormatting>
  <conditionalFormatting sqref="G1106">
    <cfRule type="cellIs" dxfId="297" priority="250" stopIfTrue="1" operator="lessThan">
      <formula>0</formula>
    </cfRule>
  </conditionalFormatting>
  <conditionalFormatting sqref="G1107">
    <cfRule type="cellIs" dxfId="296" priority="249" stopIfTrue="1" operator="lessThan">
      <formula>0</formula>
    </cfRule>
  </conditionalFormatting>
  <conditionalFormatting sqref="G1108">
    <cfRule type="cellIs" dxfId="295" priority="248" stopIfTrue="1" operator="lessThan">
      <formula>0</formula>
    </cfRule>
  </conditionalFormatting>
  <conditionalFormatting sqref="G1109">
    <cfRule type="cellIs" dxfId="294" priority="247" stopIfTrue="1" operator="lessThan">
      <formula>0</formula>
    </cfRule>
  </conditionalFormatting>
  <conditionalFormatting sqref="G1110">
    <cfRule type="cellIs" dxfId="293" priority="246" stopIfTrue="1" operator="lessThan">
      <formula>0</formula>
    </cfRule>
  </conditionalFormatting>
  <conditionalFormatting sqref="G1111">
    <cfRule type="cellIs" dxfId="292" priority="245" stopIfTrue="1" operator="lessThan">
      <formula>0</formula>
    </cfRule>
  </conditionalFormatting>
  <conditionalFormatting sqref="G1112">
    <cfRule type="cellIs" dxfId="291" priority="244" stopIfTrue="1" operator="lessThan">
      <formula>0</formula>
    </cfRule>
  </conditionalFormatting>
  <conditionalFormatting sqref="G1113">
    <cfRule type="cellIs" dxfId="290" priority="243" stopIfTrue="1" operator="lessThan">
      <formula>0</formula>
    </cfRule>
  </conditionalFormatting>
  <conditionalFormatting sqref="G1114">
    <cfRule type="cellIs" dxfId="289" priority="242" stopIfTrue="1" operator="lessThan">
      <formula>0</formula>
    </cfRule>
  </conditionalFormatting>
  <conditionalFormatting sqref="G1115">
    <cfRule type="cellIs" dxfId="288" priority="241" stopIfTrue="1" operator="lessThan">
      <formula>0</formula>
    </cfRule>
  </conditionalFormatting>
  <conditionalFormatting sqref="G1116">
    <cfRule type="cellIs" dxfId="287" priority="240" stopIfTrue="1" operator="lessThan">
      <formula>0</formula>
    </cfRule>
  </conditionalFormatting>
  <conditionalFormatting sqref="G1117">
    <cfRule type="cellIs" dxfId="286" priority="239" stopIfTrue="1" operator="lessThan">
      <formula>0</formula>
    </cfRule>
  </conditionalFormatting>
  <conditionalFormatting sqref="G1118">
    <cfRule type="cellIs" dxfId="285" priority="238" stopIfTrue="1" operator="lessThan">
      <formula>0</formula>
    </cfRule>
  </conditionalFormatting>
  <conditionalFormatting sqref="G1119">
    <cfRule type="cellIs" dxfId="284" priority="237" stopIfTrue="1" operator="lessThan">
      <formula>0</formula>
    </cfRule>
  </conditionalFormatting>
  <conditionalFormatting sqref="G1120">
    <cfRule type="cellIs" dxfId="283" priority="236" stopIfTrue="1" operator="lessThan">
      <formula>0</formula>
    </cfRule>
  </conditionalFormatting>
  <conditionalFormatting sqref="G1121">
    <cfRule type="cellIs" dxfId="282" priority="235" stopIfTrue="1" operator="lessThan">
      <formula>0</formula>
    </cfRule>
  </conditionalFormatting>
  <conditionalFormatting sqref="G1122">
    <cfRule type="cellIs" dxfId="281" priority="234" stopIfTrue="1" operator="lessThan">
      <formula>0</formula>
    </cfRule>
  </conditionalFormatting>
  <conditionalFormatting sqref="G1123">
    <cfRule type="cellIs" dxfId="280" priority="233" stopIfTrue="1" operator="lessThan">
      <formula>0</formula>
    </cfRule>
  </conditionalFormatting>
  <conditionalFormatting sqref="G1124">
    <cfRule type="cellIs" dxfId="279" priority="232" stopIfTrue="1" operator="lessThan">
      <formula>0</formula>
    </cfRule>
  </conditionalFormatting>
  <conditionalFormatting sqref="G1125">
    <cfRule type="cellIs" dxfId="278" priority="231" stopIfTrue="1" operator="lessThan">
      <formula>0</formula>
    </cfRule>
  </conditionalFormatting>
  <conditionalFormatting sqref="G1126">
    <cfRule type="cellIs" dxfId="277" priority="230" stopIfTrue="1" operator="lessThan">
      <formula>0</formula>
    </cfRule>
  </conditionalFormatting>
  <conditionalFormatting sqref="G1127">
    <cfRule type="cellIs" dxfId="276" priority="229" stopIfTrue="1" operator="lessThan">
      <formula>0</formula>
    </cfRule>
  </conditionalFormatting>
  <conditionalFormatting sqref="G1128">
    <cfRule type="cellIs" dxfId="275" priority="228" stopIfTrue="1" operator="lessThan">
      <formula>0</formula>
    </cfRule>
  </conditionalFormatting>
  <conditionalFormatting sqref="G1129">
    <cfRule type="cellIs" dxfId="274" priority="227" stopIfTrue="1" operator="lessThan">
      <formula>0</formula>
    </cfRule>
  </conditionalFormatting>
  <conditionalFormatting sqref="G1130">
    <cfRule type="cellIs" dxfId="273" priority="226" stopIfTrue="1" operator="lessThan">
      <formula>0</formula>
    </cfRule>
  </conditionalFormatting>
  <conditionalFormatting sqref="G1131">
    <cfRule type="cellIs" dxfId="272" priority="225" stopIfTrue="1" operator="lessThan">
      <formula>0</formula>
    </cfRule>
  </conditionalFormatting>
  <conditionalFormatting sqref="G1132">
    <cfRule type="cellIs" dxfId="271" priority="224" stopIfTrue="1" operator="lessThan">
      <formula>0</formula>
    </cfRule>
  </conditionalFormatting>
  <conditionalFormatting sqref="G1133">
    <cfRule type="cellIs" dxfId="270" priority="223" stopIfTrue="1" operator="lessThan">
      <formula>0</formula>
    </cfRule>
  </conditionalFormatting>
  <conditionalFormatting sqref="G1134">
    <cfRule type="cellIs" dxfId="269" priority="222" stopIfTrue="1" operator="lessThan">
      <formula>0</formula>
    </cfRule>
  </conditionalFormatting>
  <conditionalFormatting sqref="G1135">
    <cfRule type="cellIs" dxfId="268" priority="221" stopIfTrue="1" operator="lessThan">
      <formula>0</formula>
    </cfRule>
  </conditionalFormatting>
  <conditionalFormatting sqref="G1136">
    <cfRule type="cellIs" dxfId="267" priority="220" stopIfTrue="1" operator="lessThan">
      <formula>0</formula>
    </cfRule>
  </conditionalFormatting>
  <conditionalFormatting sqref="G1137">
    <cfRule type="cellIs" dxfId="266" priority="219" stopIfTrue="1" operator="lessThan">
      <formula>0</formula>
    </cfRule>
  </conditionalFormatting>
  <conditionalFormatting sqref="G1138">
    <cfRule type="cellIs" dxfId="265" priority="218" stopIfTrue="1" operator="lessThan">
      <formula>0</formula>
    </cfRule>
  </conditionalFormatting>
  <conditionalFormatting sqref="G1139">
    <cfRule type="cellIs" dxfId="264" priority="217" stopIfTrue="1" operator="lessThan">
      <formula>0</formula>
    </cfRule>
  </conditionalFormatting>
  <conditionalFormatting sqref="G1140">
    <cfRule type="cellIs" dxfId="263" priority="216" stopIfTrue="1" operator="lessThan">
      <formula>0</formula>
    </cfRule>
  </conditionalFormatting>
  <conditionalFormatting sqref="G1141">
    <cfRule type="cellIs" dxfId="262" priority="215" stopIfTrue="1" operator="lessThan">
      <formula>0</formula>
    </cfRule>
  </conditionalFormatting>
  <conditionalFormatting sqref="G1142">
    <cfRule type="cellIs" dxfId="261" priority="214" stopIfTrue="1" operator="lessThan">
      <formula>0</formula>
    </cfRule>
  </conditionalFormatting>
  <conditionalFormatting sqref="G1143">
    <cfRule type="cellIs" dxfId="260" priority="213" stopIfTrue="1" operator="lessThan">
      <formula>0</formula>
    </cfRule>
  </conditionalFormatting>
  <conditionalFormatting sqref="G1144">
    <cfRule type="cellIs" dxfId="259" priority="212" stopIfTrue="1" operator="lessThan">
      <formula>0</formula>
    </cfRule>
  </conditionalFormatting>
  <conditionalFormatting sqref="G1145">
    <cfRule type="cellIs" dxfId="258" priority="211" stopIfTrue="1" operator="lessThan">
      <formula>0</formula>
    </cfRule>
  </conditionalFormatting>
  <conditionalFormatting sqref="G1146">
    <cfRule type="cellIs" dxfId="257" priority="210" stopIfTrue="1" operator="lessThan">
      <formula>0</formula>
    </cfRule>
  </conditionalFormatting>
  <conditionalFormatting sqref="G1147">
    <cfRule type="cellIs" dxfId="256" priority="209" stopIfTrue="1" operator="lessThan">
      <formula>0</formula>
    </cfRule>
  </conditionalFormatting>
  <conditionalFormatting sqref="G1148">
    <cfRule type="cellIs" dxfId="255" priority="208" stopIfTrue="1" operator="lessThan">
      <formula>0</formula>
    </cfRule>
  </conditionalFormatting>
  <conditionalFormatting sqref="G1149">
    <cfRule type="cellIs" dxfId="254" priority="207" stopIfTrue="1" operator="lessThan">
      <formula>0</formula>
    </cfRule>
  </conditionalFormatting>
  <conditionalFormatting sqref="G1150">
    <cfRule type="cellIs" dxfId="253" priority="206" stopIfTrue="1" operator="lessThan">
      <formula>0</formula>
    </cfRule>
  </conditionalFormatting>
  <conditionalFormatting sqref="G1151">
    <cfRule type="cellIs" dxfId="252" priority="205" stopIfTrue="1" operator="lessThan">
      <formula>0</formula>
    </cfRule>
  </conditionalFormatting>
  <conditionalFormatting sqref="G1152">
    <cfRule type="cellIs" dxfId="251" priority="204" stopIfTrue="1" operator="lessThan">
      <formula>0</formula>
    </cfRule>
  </conditionalFormatting>
  <conditionalFormatting sqref="G1153">
    <cfRule type="cellIs" dxfId="250" priority="203" stopIfTrue="1" operator="lessThan">
      <formula>0</formula>
    </cfRule>
  </conditionalFormatting>
  <conditionalFormatting sqref="G1154">
    <cfRule type="cellIs" dxfId="249" priority="202" stopIfTrue="1" operator="lessThan">
      <formula>0</formula>
    </cfRule>
  </conditionalFormatting>
  <conditionalFormatting sqref="G1155">
    <cfRule type="cellIs" dxfId="248" priority="201" stopIfTrue="1" operator="lessThan">
      <formula>0</formula>
    </cfRule>
  </conditionalFormatting>
  <conditionalFormatting sqref="G1156">
    <cfRule type="cellIs" dxfId="247" priority="200" stopIfTrue="1" operator="lessThan">
      <formula>0</formula>
    </cfRule>
  </conditionalFormatting>
  <conditionalFormatting sqref="G1157">
    <cfRule type="cellIs" dxfId="246" priority="199" stopIfTrue="1" operator="lessThan">
      <formula>0</formula>
    </cfRule>
  </conditionalFormatting>
  <conditionalFormatting sqref="G1158">
    <cfRule type="cellIs" dxfId="245" priority="198" stopIfTrue="1" operator="lessThan">
      <formula>0</formula>
    </cfRule>
  </conditionalFormatting>
  <conditionalFormatting sqref="G1159">
    <cfRule type="cellIs" dxfId="244" priority="197" stopIfTrue="1" operator="lessThan">
      <formula>0</formula>
    </cfRule>
  </conditionalFormatting>
  <conditionalFormatting sqref="G1160">
    <cfRule type="cellIs" dxfId="243" priority="196" stopIfTrue="1" operator="lessThan">
      <formula>0</formula>
    </cfRule>
  </conditionalFormatting>
  <conditionalFormatting sqref="G1161">
    <cfRule type="cellIs" dxfId="242" priority="195" stopIfTrue="1" operator="lessThan">
      <formula>0</formula>
    </cfRule>
  </conditionalFormatting>
  <conditionalFormatting sqref="G1162">
    <cfRule type="cellIs" dxfId="241" priority="194" stopIfTrue="1" operator="lessThan">
      <formula>0</formula>
    </cfRule>
  </conditionalFormatting>
  <conditionalFormatting sqref="G1163">
    <cfRule type="cellIs" dxfId="240" priority="193" stopIfTrue="1" operator="lessThan">
      <formula>0</formula>
    </cfRule>
  </conditionalFormatting>
  <conditionalFormatting sqref="G1164">
    <cfRule type="cellIs" dxfId="239" priority="192" stopIfTrue="1" operator="lessThan">
      <formula>0</formula>
    </cfRule>
  </conditionalFormatting>
  <conditionalFormatting sqref="G1165">
    <cfRule type="cellIs" dxfId="238" priority="191" stopIfTrue="1" operator="lessThan">
      <formula>0</formula>
    </cfRule>
  </conditionalFormatting>
  <conditionalFormatting sqref="G1166">
    <cfRule type="cellIs" dxfId="237" priority="190" stopIfTrue="1" operator="lessThan">
      <formula>0</formula>
    </cfRule>
  </conditionalFormatting>
  <conditionalFormatting sqref="G1167">
    <cfRule type="cellIs" dxfId="236" priority="189" stopIfTrue="1" operator="lessThan">
      <formula>0</formula>
    </cfRule>
  </conditionalFormatting>
  <conditionalFormatting sqref="G1168">
    <cfRule type="cellIs" dxfId="235" priority="188" stopIfTrue="1" operator="lessThan">
      <formula>0</formula>
    </cfRule>
  </conditionalFormatting>
  <conditionalFormatting sqref="G1169">
    <cfRule type="cellIs" dxfId="234" priority="187" stopIfTrue="1" operator="lessThan">
      <formula>0</formula>
    </cfRule>
  </conditionalFormatting>
  <conditionalFormatting sqref="G1170">
    <cfRule type="cellIs" dxfId="233" priority="186" stopIfTrue="1" operator="lessThan">
      <formula>0</formula>
    </cfRule>
  </conditionalFormatting>
  <conditionalFormatting sqref="G1171">
    <cfRule type="cellIs" dxfId="232" priority="185" stopIfTrue="1" operator="lessThan">
      <formula>0</formula>
    </cfRule>
  </conditionalFormatting>
  <conditionalFormatting sqref="G1172">
    <cfRule type="cellIs" dxfId="231" priority="184" stopIfTrue="1" operator="lessThan">
      <formula>0</formula>
    </cfRule>
  </conditionalFormatting>
  <conditionalFormatting sqref="G1173">
    <cfRule type="cellIs" dxfId="230" priority="183" stopIfTrue="1" operator="lessThan">
      <formula>0</formula>
    </cfRule>
  </conditionalFormatting>
  <conditionalFormatting sqref="G1174">
    <cfRule type="cellIs" dxfId="229" priority="182" stopIfTrue="1" operator="lessThan">
      <formula>0</formula>
    </cfRule>
  </conditionalFormatting>
  <conditionalFormatting sqref="G1175">
    <cfRule type="cellIs" dxfId="228" priority="181" stopIfTrue="1" operator="lessThan">
      <formula>0</formula>
    </cfRule>
  </conditionalFormatting>
  <conditionalFormatting sqref="G1176">
    <cfRule type="cellIs" dxfId="227" priority="180" stopIfTrue="1" operator="lessThan">
      <formula>0</formula>
    </cfRule>
  </conditionalFormatting>
  <conditionalFormatting sqref="G1177">
    <cfRule type="cellIs" dxfId="226" priority="179" stopIfTrue="1" operator="lessThan">
      <formula>0</formula>
    </cfRule>
  </conditionalFormatting>
  <conditionalFormatting sqref="G1178">
    <cfRule type="cellIs" dxfId="225" priority="178" stopIfTrue="1" operator="lessThan">
      <formula>0</formula>
    </cfRule>
  </conditionalFormatting>
  <conditionalFormatting sqref="G1179">
    <cfRule type="cellIs" dxfId="224" priority="177" stopIfTrue="1" operator="lessThan">
      <formula>0</formula>
    </cfRule>
  </conditionalFormatting>
  <conditionalFormatting sqref="G1180">
    <cfRule type="cellIs" dxfId="223" priority="176" stopIfTrue="1" operator="lessThan">
      <formula>0</formula>
    </cfRule>
  </conditionalFormatting>
  <conditionalFormatting sqref="G1181">
    <cfRule type="cellIs" dxfId="222" priority="175" stopIfTrue="1" operator="lessThan">
      <formula>0</formula>
    </cfRule>
  </conditionalFormatting>
  <conditionalFormatting sqref="G1182">
    <cfRule type="cellIs" dxfId="221" priority="174" stopIfTrue="1" operator="lessThan">
      <formula>0</formula>
    </cfRule>
  </conditionalFormatting>
  <conditionalFormatting sqref="G1183">
    <cfRule type="cellIs" dxfId="220" priority="173" stopIfTrue="1" operator="lessThan">
      <formula>0</formula>
    </cfRule>
  </conditionalFormatting>
  <conditionalFormatting sqref="G1184">
    <cfRule type="cellIs" dxfId="219" priority="172" stopIfTrue="1" operator="lessThan">
      <formula>0</formula>
    </cfRule>
  </conditionalFormatting>
  <conditionalFormatting sqref="G1185">
    <cfRule type="cellIs" dxfId="218" priority="171" stopIfTrue="1" operator="lessThan">
      <formula>0</formula>
    </cfRule>
  </conditionalFormatting>
  <conditionalFormatting sqref="G1186">
    <cfRule type="cellIs" dxfId="217" priority="170" stopIfTrue="1" operator="lessThan">
      <formula>0</formula>
    </cfRule>
  </conditionalFormatting>
  <conditionalFormatting sqref="G1187">
    <cfRule type="cellIs" dxfId="216" priority="169" stopIfTrue="1" operator="lessThan">
      <formula>0</formula>
    </cfRule>
  </conditionalFormatting>
  <conditionalFormatting sqref="G1188">
    <cfRule type="cellIs" dxfId="215" priority="168" stopIfTrue="1" operator="lessThan">
      <formula>0</formula>
    </cfRule>
  </conditionalFormatting>
  <conditionalFormatting sqref="G1189">
    <cfRule type="cellIs" dxfId="214" priority="167" stopIfTrue="1" operator="lessThan">
      <formula>0</formula>
    </cfRule>
  </conditionalFormatting>
  <conditionalFormatting sqref="G1190">
    <cfRule type="cellIs" dxfId="213" priority="166" stopIfTrue="1" operator="lessThan">
      <formula>0</formula>
    </cfRule>
  </conditionalFormatting>
  <conditionalFormatting sqref="G1191">
    <cfRule type="cellIs" dxfId="212" priority="165" stopIfTrue="1" operator="lessThan">
      <formula>0</formula>
    </cfRule>
  </conditionalFormatting>
  <conditionalFormatting sqref="G1192">
    <cfRule type="cellIs" dxfId="211" priority="164" stopIfTrue="1" operator="lessThan">
      <formula>0</formula>
    </cfRule>
  </conditionalFormatting>
  <conditionalFormatting sqref="G1193">
    <cfRule type="cellIs" dxfId="210" priority="163" stopIfTrue="1" operator="lessThan">
      <formula>0</formula>
    </cfRule>
  </conditionalFormatting>
  <conditionalFormatting sqref="G1194">
    <cfRule type="cellIs" dxfId="209" priority="162" stopIfTrue="1" operator="lessThan">
      <formula>0</formula>
    </cfRule>
  </conditionalFormatting>
  <conditionalFormatting sqref="G1195">
    <cfRule type="cellIs" dxfId="208" priority="161" stopIfTrue="1" operator="lessThan">
      <formula>0</formula>
    </cfRule>
  </conditionalFormatting>
  <conditionalFormatting sqref="G1196">
    <cfRule type="cellIs" dxfId="207" priority="160" stopIfTrue="1" operator="lessThan">
      <formula>0</formula>
    </cfRule>
  </conditionalFormatting>
  <conditionalFormatting sqref="G1197">
    <cfRule type="cellIs" dxfId="206" priority="159" stopIfTrue="1" operator="lessThan">
      <formula>0</formula>
    </cfRule>
  </conditionalFormatting>
  <conditionalFormatting sqref="G1198">
    <cfRule type="cellIs" dxfId="205" priority="158" stopIfTrue="1" operator="lessThan">
      <formula>0</formula>
    </cfRule>
  </conditionalFormatting>
  <conditionalFormatting sqref="G1199">
    <cfRule type="cellIs" dxfId="204" priority="157" stopIfTrue="1" operator="lessThan">
      <formula>0</formula>
    </cfRule>
  </conditionalFormatting>
  <conditionalFormatting sqref="G1200">
    <cfRule type="cellIs" dxfId="203" priority="156" stopIfTrue="1" operator="lessThan">
      <formula>0</formula>
    </cfRule>
  </conditionalFormatting>
  <conditionalFormatting sqref="G1201">
    <cfRule type="cellIs" dxfId="202" priority="155" stopIfTrue="1" operator="lessThan">
      <formula>0</formula>
    </cfRule>
  </conditionalFormatting>
  <conditionalFormatting sqref="G1202">
    <cfRule type="cellIs" dxfId="201" priority="154" stopIfTrue="1" operator="lessThan">
      <formula>0</formula>
    </cfRule>
  </conditionalFormatting>
  <conditionalFormatting sqref="G1203">
    <cfRule type="cellIs" dxfId="200" priority="153" stopIfTrue="1" operator="lessThan">
      <formula>0</formula>
    </cfRule>
  </conditionalFormatting>
  <conditionalFormatting sqref="G1204">
    <cfRule type="cellIs" dxfId="199" priority="152" stopIfTrue="1" operator="lessThan">
      <formula>0</formula>
    </cfRule>
  </conditionalFormatting>
  <conditionalFormatting sqref="G1205">
    <cfRule type="cellIs" dxfId="198" priority="151" stopIfTrue="1" operator="lessThan">
      <formula>0</formula>
    </cfRule>
  </conditionalFormatting>
  <conditionalFormatting sqref="G1206">
    <cfRule type="cellIs" dxfId="197" priority="150" stopIfTrue="1" operator="lessThan">
      <formula>0</formula>
    </cfRule>
  </conditionalFormatting>
  <conditionalFormatting sqref="G1207">
    <cfRule type="cellIs" dxfId="196" priority="149" stopIfTrue="1" operator="lessThan">
      <formula>0</formula>
    </cfRule>
  </conditionalFormatting>
  <conditionalFormatting sqref="G1208">
    <cfRule type="cellIs" dxfId="195" priority="148" stopIfTrue="1" operator="lessThan">
      <formula>0</formula>
    </cfRule>
  </conditionalFormatting>
  <conditionalFormatting sqref="G1209">
    <cfRule type="cellIs" dxfId="194" priority="147" stopIfTrue="1" operator="lessThan">
      <formula>0</formula>
    </cfRule>
  </conditionalFormatting>
  <conditionalFormatting sqref="G1210">
    <cfRule type="cellIs" dxfId="193" priority="146" stopIfTrue="1" operator="lessThan">
      <formula>0</formula>
    </cfRule>
  </conditionalFormatting>
  <conditionalFormatting sqref="G1211">
    <cfRule type="cellIs" dxfId="192" priority="145" stopIfTrue="1" operator="lessThan">
      <formula>0</formula>
    </cfRule>
  </conditionalFormatting>
  <conditionalFormatting sqref="G1212">
    <cfRule type="cellIs" dxfId="191" priority="144" stopIfTrue="1" operator="lessThan">
      <formula>0</formula>
    </cfRule>
  </conditionalFormatting>
  <conditionalFormatting sqref="G1213">
    <cfRule type="cellIs" dxfId="190" priority="143" stopIfTrue="1" operator="lessThan">
      <formula>0</formula>
    </cfRule>
  </conditionalFormatting>
  <conditionalFormatting sqref="G1214">
    <cfRule type="cellIs" dxfId="189" priority="142" stopIfTrue="1" operator="lessThan">
      <formula>0</formula>
    </cfRule>
  </conditionalFormatting>
  <conditionalFormatting sqref="G1215">
    <cfRule type="cellIs" dxfId="188" priority="141" stopIfTrue="1" operator="lessThan">
      <formula>0</formula>
    </cfRule>
  </conditionalFormatting>
  <conditionalFormatting sqref="G1216">
    <cfRule type="cellIs" dxfId="187" priority="140" stopIfTrue="1" operator="lessThan">
      <formula>0</formula>
    </cfRule>
  </conditionalFormatting>
  <conditionalFormatting sqref="G1217">
    <cfRule type="cellIs" dxfId="186" priority="139" stopIfTrue="1" operator="lessThan">
      <formula>0</formula>
    </cfRule>
  </conditionalFormatting>
  <conditionalFormatting sqref="G1218">
    <cfRule type="cellIs" dxfId="185" priority="138" stopIfTrue="1" operator="lessThan">
      <formula>0</formula>
    </cfRule>
  </conditionalFormatting>
  <conditionalFormatting sqref="G1219">
    <cfRule type="cellIs" dxfId="184" priority="137" stopIfTrue="1" operator="lessThan">
      <formula>0</formula>
    </cfRule>
  </conditionalFormatting>
  <conditionalFormatting sqref="G1220">
    <cfRule type="cellIs" dxfId="183" priority="136" stopIfTrue="1" operator="lessThan">
      <formula>0</formula>
    </cfRule>
  </conditionalFormatting>
  <conditionalFormatting sqref="G1221">
    <cfRule type="cellIs" dxfId="182" priority="135" stopIfTrue="1" operator="lessThan">
      <formula>0</formula>
    </cfRule>
  </conditionalFormatting>
  <conditionalFormatting sqref="G1222">
    <cfRule type="cellIs" dxfId="181" priority="134" stopIfTrue="1" operator="lessThan">
      <formula>0</formula>
    </cfRule>
  </conditionalFormatting>
  <conditionalFormatting sqref="G1223">
    <cfRule type="cellIs" dxfId="180" priority="133" stopIfTrue="1" operator="lessThan">
      <formula>0</formula>
    </cfRule>
  </conditionalFormatting>
  <conditionalFormatting sqref="G1224">
    <cfRule type="cellIs" dxfId="179" priority="132" stopIfTrue="1" operator="lessThan">
      <formula>0</formula>
    </cfRule>
  </conditionalFormatting>
  <conditionalFormatting sqref="G1225">
    <cfRule type="cellIs" dxfId="178" priority="131" stopIfTrue="1" operator="lessThan">
      <formula>0</formula>
    </cfRule>
  </conditionalFormatting>
  <conditionalFormatting sqref="G1226">
    <cfRule type="cellIs" dxfId="177" priority="130" stopIfTrue="1" operator="lessThan">
      <formula>0</formula>
    </cfRule>
  </conditionalFormatting>
  <conditionalFormatting sqref="G1227">
    <cfRule type="cellIs" dxfId="176" priority="129" stopIfTrue="1" operator="lessThan">
      <formula>0</formula>
    </cfRule>
  </conditionalFormatting>
  <conditionalFormatting sqref="G1228">
    <cfRule type="cellIs" dxfId="175" priority="128" stopIfTrue="1" operator="lessThan">
      <formula>0</formula>
    </cfRule>
  </conditionalFormatting>
  <conditionalFormatting sqref="G1229">
    <cfRule type="cellIs" dxfId="174" priority="127" stopIfTrue="1" operator="lessThan">
      <formula>0</formula>
    </cfRule>
  </conditionalFormatting>
  <conditionalFormatting sqref="G1230">
    <cfRule type="cellIs" dxfId="173" priority="126" stopIfTrue="1" operator="lessThan">
      <formula>0</formula>
    </cfRule>
  </conditionalFormatting>
  <conditionalFormatting sqref="G1231">
    <cfRule type="cellIs" dxfId="172" priority="125" stopIfTrue="1" operator="lessThan">
      <formula>0</formula>
    </cfRule>
  </conditionalFormatting>
  <conditionalFormatting sqref="G1232">
    <cfRule type="cellIs" dxfId="171" priority="124" stopIfTrue="1" operator="lessThan">
      <formula>0</formula>
    </cfRule>
  </conditionalFormatting>
  <conditionalFormatting sqref="G1233">
    <cfRule type="cellIs" dxfId="170" priority="123" stopIfTrue="1" operator="lessThan">
      <formula>0</formula>
    </cfRule>
  </conditionalFormatting>
  <conditionalFormatting sqref="G1234">
    <cfRule type="cellIs" dxfId="169" priority="122" stopIfTrue="1" operator="lessThan">
      <formula>0</formula>
    </cfRule>
  </conditionalFormatting>
  <conditionalFormatting sqref="G1235">
    <cfRule type="cellIs" dxfId="168" priority="121" stopIfTrue="1" operator="lessThan">
      <formula>0</formula>
    </cfRule>
  </conditionalFormatting>
  <conditionalFormatting sqref="G1236">
    <cfRule type="cellIs" dxfId="167" priority="120" stopIfTrue="1" operator="lessThan">
      <formula>0</formula>
    </cfRule>
  </conditionalFormatting>
  <conditionalFormatting sqref="G1237">
    <cfRule type="cellIs" dxfId="166" priority="119" stopIfTrue="1" operator="lessThan">
      <formula>0</formula>
    </cfRule>
  </conditionalFormatting>
  <conditionalFormatting sqref="G1238">
    <cfRule type="cellIs" dxfId="165" priority="118" stopIfTrue="1" operator="lessThan">
      <formula>0</formula>
    </cfRule>
  </conditionalFormatting>
  <conditionalFormatting sqref="G1239">
    <cfRule type="cellIs" dxfId="164" priority="117" stopIfTrue="1" operator="lessThan">
      <formula>0</formula>
    </cfRule>
  </conditionalFormatting>
  <conditionalFormatting sqref="G1240">
    <cfRule type="cellIs" dxfId="163" priority="116" stopIfTrue="1" operator="lessThan">
      <formula>0</formula>
    </cfRule>
  </conditionalFormatting>
  <conditionalFormatting sqref="G1241">
    <cfRule type="cellIs" dxfId="162" priority="115" stopIfTrue="1" operator="lessThan">
      <formula>0</formula>
    </cfRule>
  </conditionalFormatting>
  <conditionalFormatting sqref="G1242">
    <cfRule type="cellIs" dxfId="161" priority="114" stopIfTrue="1" operator="lessThan">
      <formula>0</formula>
    </cfRule>
  </conditionalFormatting>
  <conditionalFormatting sqref="G1243">
    <cfRule type="cellIs" dxfId="160" priority="113" stopIfTrue="1" operator="lessThan">
      <formula>0</formula>
    </cfRule>
  </conditionalFormatting>
  <conditionalFormatting sqref="G1244">
    <cfRule type="cellIs" dxfId="159" priority="112" stopIfTrue="1" operator="lessThan">
      <formula>0</formula>
    </cfRule>
  </conditionalFormatting>
  <conditionalFormatting sqref="G1245">
    <cfRule type="cellIs" dxfId="158" priority="111" stopIfTrue="1" operator="lessThan">
      <formula>0</formula>
    </cfRule>
  </conditionalFormatting>
  <conditionalFormatting sqref="G1246">
    <cfRule type="cellIs" dxfId="157" priority="110" stopIfTrue="1" operator="lessThan">
      <formula>0</formula>
    </cfRule>
  </conditionalFormatting>
  <conditionalFormatting sqref="G1247">
    <cfRule type="cellIs" dxfId="156" priority="109" stopIfTrue="1" operator="lessThan">
      <formula>0</formula>
    </cfRule>
  </conditionalFormatting>
  <conditionalFormatting sqref="G1248">
    <cfRule type="cellIs" dxfId="155" priority="108" stopIfTrue="1" operator="lessThan">
      <formula>0</formula>
    </cfRule>
  </conditionalFormatting>
  <conditionalFormatting sqref="G1249">
    <cfRule type="cellIs" dxfId="154" priority="107" stopIfTrue="1" operator="lessThan">
      <formula>0</formula>
    </cfRule>
  </conditionalFormatting>
  <conditionalFormatting sqref="G1250">
    <cfRule type="cellIs" dxfId="153" priority="106" stopIfTrue="1" operator="lessThan">
      <formula>0</formula>
    </cfRule>
  </conditionalFormatting>
  <conditionalFormatting sqref="G1251">
    <cfRule type="cellIs" dxfId="152" priority="105" stopIfTrue="1" operator="lessThan">
      <formula>0</formula>
    </cfRule>
  </conditionalFormatting>
  <conditionalFormatting sqref="G1252">
    <cfRule type="cellIs" dxfId="151" priority="104" stopIfTrue="1" operator="lessThan">
      <formula>0</formula>
    </cfRule>
  </conditionalFormatting>
  <conditionalFormatting sqref="G1253">
    <cfRule type="cellIs" dxfId="150" priority="103" stopIfTrue="1" operator="lessThan">
      <formula>0</formula>
    </cfRule>
  </conditionalFormatting>
  <conditionalFormatting sqref="G1254">
    <cfRule type="cellIs" dxfId="149" priority="102" stopIfTrue="1" operator="lessThan">
      <formula>0</formula>
    </cfRule>
  </conditionalFormatting>
  <conditionalFormatting sqref="G1255">
    <cfRule type="cellIs" dxfId="148" priority="101" stopIfTrue="1" operator="lessThan">
      <formula>0</formula>
    </cfRule>
  </conditionalFormatting>
  <conditionalFormatting sqref="G1256">
    <cfRule type="cellIs" dxfId="147" priority="100" stopIfTrue="1" operator="lessThan">
      <formula>0</formula>
    </cfRule>
  </conditionalFormatting>
  <conditionalFormatting sqref="G1257">
    <cfRule type="cellIs" dxfId="146" priority="99" stopIfTrue="1" operator="lessThan">
      <formula>0</formula>
    </cfRule>
  </conditionalFormatting>
  <conditionalFormatting sqref="G1258">
    <cfRule type="cellIs" dxfId="145" priority="98" stopIfTrue="1" operator="lessThan">
      <formula>0</formula>
    </cfRule>
  </conditionalFormatting>
  <conditionalFormatting sqref="G1259">
    <cfRule type="cellIs" dxfId="144" priority="97" stopIfTrue="1" operator="lessThan">
      <formula>0</formula>
    </cfRule>
  </conditionalFormatting>
  <conditionalFormatting sqref="G1260">
    <cfRule type="cellIs" dxfId="143" priority="96" stopIfTrue="1" operator="lessThan">
      <formula>0</formula>
    </cfRule>
  </conditionalFormatting>
  <conditionalFormatting sqref="G1261">
    <cfRule type="cellIs" dxfId="142" priority="95" stopIfTrue="1" operator="lessThan">
      <formula>0</formula>
    </cfRule>
  </conditionalFormatting>
  <conditionalFormatting sqref="G1262">
    <cfRule type="cellIs" dxfId="141" priority="94" stopIfTrue="1" operator="lessThan">
      <formula>0</formula>
    </cfRule>
  </conditionalFormatting>
  <conditionalFormatting sqref="G1263">
    <cfRule type="cellIs" dxfId="140" priority="93" stopIfTrue="1" operator="lessThan">
      <formula>0</formula>
    </cfRule>
  </conditionalFormatting>
  <conditionalFormatting sqref="G1264">
    <cfRule type="cellIs" dxfId="139" priority="92" stopIfTrue="1" operator="lessThan">
      <formula>0</formula>
    </cfRule>
  </conditionalFormatting>
  <conditionalFormatting sqref="G1265">
    <cfRule type="cellIs" dxfId="138" priority="91" stopIfTrue="1" operator="lessThan">
      <formula>0</formula>
    </cfRule>
  </conditionalFormatting>
  <conditionalFormatting sqref="G1266">
    <cfRule type="cellIs" dxfId="137" priority="90" stopIfTrue="1" operator="lessThan">
      <formula>0</formula>
    </cfRule>
  </conditionalFormatting>
  <conditionalFormatting sqref="G1267">
    <cfRule type="cellIs" dxfId="136" priority="89" stopIfTrue="1" operator="lessThan">
      <formula>0</formula>
    </cfRule>
  </conditionalFormatting>
  <conditionalFormatting sqref="G1268">
    <cfRule type="cellIs" dxfId="135" priority="88" stopIfTrue="1" operator="lessThan">
      <formula>0</formula>
    </cfRule>
  </conditionalFormatting>
  <conditionalFormatting sqref="G1269">
    <cfRule type="cellIs" dxfId="134" priority="87" stopIfTrue="1" operator="lessThan">
      <formula>0</formula>
    </cfRule>
  </conditionalFormatting>
  <conditionalFormatting sqref="G1270">
    <cfRule type="cellIs" dxfId="133" priority="86" stopIfTrue="1" operator="lessThan">
      <formula>0</formula>
    </cfRule>
  </conditionalFormatting>
  <conditionalFormatting sqref="G1271">
    <cfRule type="cellIs" dxfId="132" priority="85" stopIfTrue="1" operator="lessThan">
      <formula>0</formula>
    </cfRule>
  </conditionalFormatting>
  <conditionalFormatting sqref="G1272">
    <cfRule type="cellIs" dxfId="131" priority="84" stopIfTrue="1" operator="lessThan">
      <formula>0</formula>
    </cfRule>
  </conditionalFormatting>
  <conditionalFormatting sqref="G1273">
    <cfRule type="cellIs" dxfId="130" priority="83" stopIfTrue="1" operator="lessThan">
      <formula>0</formula>
    </cfRule>
  </conditionalFormatting>
  <conditionalFormatting sqref="G1274">
    <cfRule type="cellIs" dxfId="129" priority="82" stopIfTrue="1" operator="lessThan">
      <formula>0</formula>
    </cfRule>
  </conditionalFormatting>
  <conditionalFormatting sqref="G1275">
    <cfRule type="cellIs" dxfId="128" priority="81" stopIfTrue="1" operator="lessThan">
      <formula>0</formula>
    </cfRule>
  </conditionalFormatting>
  <conditionalFormatting sqref="G1276">
    <cfRule type="cellIs" dxfId="127" priority="80" stopIfTrue="1" operator="lessThan">
      <formula>0</formula>
    </cfRule>
  </conditionalFormatting>
  <conditionalFormatting sqref="G1277">
    <cfRule type="cellIs" dxfId="126" priority="79" stopIfTrue="1" operator="lessThan">
      <formula>0</formula>
    </cfRule>
  </conditionalFormatting>
  <conditionalFormatting sqref="G1278">
    <cfRule type="cellIs" dxfId="125" priority="78" stopIfTrue="1" operator="lessThan">
      <formula>0</formula>
    </cfRule>
  </conditionalFormatting>
  <conditionalFormatting sqref="G1279">
    <cfRule type="cellIs" dxfId="124" priority="77" stopIfTrue="1" operator="lessThan">
      <formula>0</formula>
    </cfRule>
  </conditionalFormatting>
  <conditionalFormatting sqref="G1280">
    <cfRule type="cellIs" dxfId="123" priority="76" stopIfTrue="1" operator="lessThan">
      <formula>0</formula>
    </cfRule>
  </conditionalFormatting>
  <conditionalFormatting sqref="G1281">
    <cfRule type="cellIs" dxfId="122" priority="75" stopIfTrue="1" operator="lessThan">
      <formula>0</formula>
    </cfRule>
  </conditionalFormatting>
  <conditionalFormatting sqref="G1282">
    <cfRule type="cellIs" dxfId="121" priority="74" stopIfTrue="1" operator="lessThan">
      <formula>0</formula>
    </cfRule>
  </conditionalFormatting>
  <conditionalFormatting sqref="G1283">
    <cfRule type="cellIs" dxfId="120" priority="73" stopIfTrue="1" operator="lessThan">
      <formula>0</formula>
    </cfRule>
  </conditionalFormatting>
  <conditionalFormatting sqref="G1284">
    <cfRule type="cellIs" dxfId="119" priority="72" stopIfTrue="1" operator="lessThan">
      <formula>0</formula>
    </cfRule>
  </conditionalFormatting>
  <conditionalFormatting sqref="G1285">
    <cfRule type="cellIs" dxfId="118" priority="71" stopIfTrue="1" operator="lessThan">
      <formula>0</formula>
    </cfRule>
  </conditionalFormatting>
  <conditionalFormatting sqref="G1286">
    <cfRule type="cellIs" dxfId="117" priority="70" stopIfTrue="1" operator="lessThan">
      <formula>0</formula>
    </cfRule>
  </conditionalFormatting>
  <conditionalFormatting sqref="G1287">
    <cfRule type="cellIs" dxfId="116" priority="69" stopIfTrue="1" operator="lessThan">
      <formula>0</formula>
    </cfRule>
  </conditionalFormatting>
  <conditionalFormatting sqref="G1288">
    <cfRule type="cellIs" dxfId="115" priority="68" stopIfTrue="1" operator="lessThan">
      <formula>0</formula>
    </cfRule>
  </conditionalFormatting>
  <conditionalFormatting sqref="G1289">
    <cfRule type="cellIs" dxfId="114" priority="67" stopIfTrue="1" operator="lessThan">
      <formula>0</formula>
    </cfRule>
  </conditionalFormatting>
  <conditionalFormatting sqref="G1290">
    <cfRule type="cellIs" dxfId="113" priority="66" stopIfTrue="1" operator="lessThan">
      <formula>0</formula>
    </cfRule>
  </conditionalFormatting>
  <conditionalFormatting sqref="G1291">
    <cfRule type="cellIs" dxfId="112" priority="65" stopIfTrue="1" operator="lessThan">
      <formula>0</formula>
    </cfRule>
  </conditionalFormatting>
  <conditionalFormatting sqref="G1292">
    <cfRule type="cellIs" dxfId="111" priority="64" stopIfTrue="1" operator="lessThan">
      <formula>0</formula>
    </cfRule>
  </conditionalFormatting>
  <conditionalFormatting sqref="G1293">
    <cfRule type="cellIs" dxfId="110" priority="63" stopIfTrue="1" operator="lessThan">
      <formula>0</formula>
    </cfRule>
  </conditionalFormatting>
  <conditionalFormatting sqref="G1294">
    <cfRule type="cellIs" dxfId="109" priority="62" stopIfTrue="1" operator="lessThan">
      <formula>0</formula>
    </cfRule>
  </conditionalFormatting>
  <conditionalFormatting sqref="G1295">
    <cfRule type="cellIs" dxfId="108" priority="61" stopIfTrue="1" operator="lessThan">
      <formula>0</formula>
    </cfRule>
  </conditionalFormatting>
  <conditionalFormatting sqref="G1296">
    <cfRule type="cellIs" dxfId="107" priority="60" stopIfTrue="1" operator="lessThan">
      <formula>0</formula>
    </cfRule>
  </conditionalFormatting>
  <conditionalFormatting sqref="G1297">
    <cfRule type="cellIs" dxfId="106" priority="59" stopIfTrue="1" operator="lessThan">
      <formula>0</formula>
    </cfRule>
  </conditionalFormatting>
  <conditionalFormatting sqref="G1298">
    <cfRule type="cellIs" dxfId="105" priority="58" stopIfTrue="1" operator="lessThan">
      <formula>0</formula>
    </cfRule>
  </conditionalFormatting>
  <conditionalFormatting sqref="G1299">
    <cfRule type="cellIs" dxfId="104" priority="57" stopIfTrue="1" operator="lessThan">
      <formula>0</formula>
    </cfRule>
  </conditionalFormatting>
  <conditionalFormatting sqref="G1300">
    <cfRule type="cellIs" dxfId="103" priority="56" stopIfTrue="1" operator="lessThan">
      <formula>0</formula>
    </cfRule>
  </conditionalFormatting>
  <conditionalFormatting sqref="G1301">
    <cfRule type="cellIs" dxfId="102" priority="55" stopIfTrue="1" operator="lessThan">
      <formula>0</formula>
    </cfRule>
  </conditionalFormatting>
  <conditionalFormatting sqref="G1302">
    <cfRule type="cellIs" dxfId="101" priority="54" stopIfTrue="1" operator="lessThan">
      <formula>0</formula>
    </cfRule>
  </conditionalFormatting>
  <conditionalFormatting sqref="G1303">
    <cfRule type="cellIs" dxfId="100" priority="53" stopIfTrue="1" operator="lessThan">
      <formula>0</formula>
    </cfRule>
  </conditionalFormatting>
  <conditionalFormatting sqref="G1304">
    <cfRule type="cellIs" dxfId="99" priority="52" stopIfTrue="1" operator="lessThan">
      <formula>0</formula>
    </cfRule>
  </conditionalFormatting>
  <conditionalFormatting sqref="G1305">
    <cfRule type="cellIs" dxfId="98" priority="51" stopIfTrue="1" operator="lessThan">
      <formula>0</formula>
    </cfRule>
  </conditionalFormatting>
  <conditionalFormatting sqref="G1306">
    <cfRule type="cellIs" dxfId="97" priority="50" stopIfTrue="1" operator="lessThan">
      <formula>0</formula>
    </cfRule>
  </conditionalFormatting>
  <conditionalFormatting sqref="G1307">
    <cfRule type="cellIs" dxfId="96" priority="49" stopIfTrue="1" operator="lessThan">
      <formula>0</formula>
    </cfRule>
  </conditionalFormatting>
  <conditionalFormatting sqref="G1308">
    <cfRule type="cellIs" dxfId="95" priority="48" stopIfTrue="1" operator="lessThan">
      <formula>0</formula>
    </cfRule>
  </conditionalFormatting>
  <conditionalFormatting sqref="G1309">
    <cfRule type="cellIs" dxfId="94" priority="47" stopIfTrue="1" operator="lessThan">
      <formula>0</formula>
    </cfRule>
  </conditionalFormatting>
  <conditionalFormatting sqref="G1310">
    <cfRule type="cellIs" dxfId="93" priority="46" stopIfTrue="1" operator="lessThan">
      <formula>0</formula>
    </cfRule>
  </conditionalFormatting>
  <conditionalFormatting sqref="G1311">
    <cfRule type="cellIs" dxfId="92" priority="45" stopIfTrue="1" operator="lessThan">
      <formula>0</formula>
    </cfRule>
  </conditionalFormatting>
  <conditionalFormatting sqref="G1312">
    <cfRule type="cellIs" dxfId="91" priority="44" stopIfTrue="1" operator="lessThan">
      <formula>0</formula>
    </cfRule>
  </conditionalFormatting>
  <conditionalFormatting sqref="G1313">
    <cfRule type="cellIs" dxfId="90" priority="43" stopIfTrue="1" operator="lessThan">
      <formula>0</formula>
    </cfRule>
  </conditionalFormatting>
  <conditionalFormatting sqref="G1314">
    <cfRule type="cellIs" dxfId="89" priority="42" stopIfTrue="1" operator="lessThan">
      <formula>0</formula>
    </cfRule>
  </conditionalFormatting>
  <conditionalFormatting sqref="G1315">
    <cfRule type="cellIs" dxfId="88" priority="41" stopIfTrue="1" operator="lessThan">
      <formula>0</formula>
    </cfRule>
  </conditionalFormatting>
  <conditionalFormatting sqref="G1316">
    <cfRule type="cellIs" dxfId="87" priority="40" stopIfTrue="1" operator="lessThan">
      <formula>0</formula>
    </cfRule>
  </conditionalFormatting>
  <conditionalFormatting sqref="G1317">
    <cfRule type="cellIs" dxfId="86" priority="39" stopIfTrue="1" operator="lessThan">
      <formula>0</formula>
    </cfRule>
  </conditionalFormatting>
  <conditionalFormatting sqref="G1318">
    <cfRule type="cellIs" dxfId="85" priority="38" stopIfTrue="1" operator="lessThan">
      <formula>0</formula>
    </cfRule>
  </conditionalFormatting>
  <conditionalFormatting sqref="G1319">
    <cfRule type="cellIs" dxfId="84" priority="37" stopIfTrue="1" operator="lessThan">
      <formula>0</formula>
    </cfRule>
  </conditionalFormatting>
  <conditionalFormatting sqref="G1320">
    <cfRule type="cellIs" dxfId="83" priority="36" stopIfTrue="1" operator="lessThan">
      <formula>0</formula>
    </cfRule>
  </conditionalFormatting>
  <conditionalFormatting sqref="G1321">
    <cfRule type="cellIs" dxfId="82" priority="35" stopIfTrue="1" operator="lessThan">
      <formula>0</formula>
    </cfRule>
  </conditionalFormatting>
  <conditionalFormatting sqref="G1322">
    <cfRule type="cellIs" dxfId="81" priority="34" stopIfTrue="1" operator="lessThan">
      <formula>0</formula>
    </cfRule>
  </conditionalFormatting>
  <conditionalFormatting sqref="G1323">
    <cfRule type="cellIs" dxfId="80" priority="33" stopIfTrue="1" operator="lessThan">
      <formula>0</formula>
    </cfRule>
  </conditionalFormatting>
  <conditionalFormatting sqref="G1324">
    <cfRule type="cellIs" dxfId="79" priority="32" stopIfTrue="1" operator="lessThan">
      <formula>0</formula>
    </cfRule>
  </conditionalFormatting>
  <conditionalFormatting sqref="G1325">
    <cfRule type="cellIs" dxfId="78" priority="31" stopIfTrue="1" operator="lessThan">
      <formula>0</formula>
    </cfRule>
  </conditionalFormatting>
  <conditionalFormatting sqref="G1326">
    <cfRule type="cellIs" dxfId="77" priority="30" stopIfTrue="1" operator="lessThan">
      <formula>0</formula>
    </cfRule>
  </conditionalFormatting>
  <conditionalFormatting sqref="G1327">
    <cfRule type="cellIs" dxfId="76" priority="29" stopIfTrue="1" operator="lessThan">
      <formula>0</formula>
    </cfRule>
  </conditionalFormatting>
  <conditionalFormatting sqref="G1328">
    <cfRule type="cellIs" dxfId="75" priority="28" stopIfTrue="1" operator="lessThan">
      <formula>0</formula>
    </cfRule>
  </conditionalFormatting>
  <conditionalFormatting sqref="G1329">
    <cfRule type="cellIs" dxfId="74" priority="27" stopIfTrue="1" operator="lessThan">
      <formula>0</formula>
    </cfRule>
  </conditionalFormatting>
  <conditionalFormatting sqref="G1330">
    <cfRule type="cellIs" dxfId="73" priority="26" stopIfTrue="1" operator="lessThan">
      <formula>0</formula>
    </cfRule>
  </conditionalFormatting>
  <conditionalFormatting sqref="G1331">
    <cfRule type="cellIs" dxfId="72" priority="25" stopIfTrue="1" operator="lessThan">
      <formula>0</formula>
    </cfRule>
  </conditionalFormatting>
  <conditionalFormatting sqref="G1332">
    <cfRule type="cellIs" dxfId="71" priority="24" stopIfTrue="1" operator="lessThan">
      <formula>0</formula>
    </cfRule>
  </conditionalFormatting>
  <conditionalFormatting sqref="G1333">
    <cfRule type="cellIs" dxfId="70" priority="23" stopIfTrue="1" operator="lessThan">
      <formula>0</formula>
    </cfRule>
  </conditionalFormatting>
  <conditionalFormatting sqref="G1334">
    <cfRule type="cellIs" dxfId="69" priority="22" stopIfTrue="1" operator="lessThan">
      <formula>0</formula>
    </cfRule>
  </conditionalFormatting>
  <conditionalFormatting sqref="G1335">
    <cfRule type="cellIs" dxfId="68" priority="21" stopIfTrue="1" operator="lessThan">
      <formula>0</formula>
    </cfRule>
  </conditionalFormatting>
  <conditionalFormatting sqref="G1336">
    <cfRule type="cellIs" dxfId="67" priority="20" stopIfTrue="1" operator="lessThan">
      <formula>0</formula>
    </cfRule>
  </conditionalFormatting>
  <conditionalFormatting sqref="G1337">
    <cfRule type="cellIs" dxfId="66" priority="19" stopIfTrue="1" operator="lessThan">
      <formula>0</formula>
    </cfRule>
  </conditionalFormatting>
  <conditionalFormatting sqref="G1338">
    <cfRule type="cellIs" dxfId="65" priority="18" stopIfTrue="1" operator="lessThan">
      <formula>0</formula>
    </cfRule>
  </conditionalFormatting>
  <conditionalFormatting sqref="G1339">
    <cfRule type="cellIs" dxfId="64" priority="17" stopIfTrue="1" operator="lessThan">
      <formula>0</formula>
    </cfRule>
  </conditionalFormatting>
  <conditionalFormatting sqref="G1340">
    <cfRule type="cellIs" dxfId="63" priority="16" stopIfTrue="1" operator="lessThan">
      <formula>0</formula>
    </cfRule>
  </conditionalFormatting>
  <conditionalFormatting sqref="G1341">
    <cfRule type="cellIs" dxfId="62" priority="15" stopIfTrue="1" operator="lessThan">
      <formula>0</formula>
    </cfRule>
  </conditionalFormatting>
  <conditionalFormatting sqref="G1342">
    <cfRule type="cellIs" dxfId="61" priority="14" stopIfTrue="1" operator="lessThan">
      <formula>0</formula>
    </cfRule>
  </conditionalFormatting>
  <conditionalFormatting sqref="G1343">
    <cfRule type="cellIs" dxfId="60" priority="13" stopIfTrue="1" operator="lessThan">
      <formula>0</formula>
    </cfRule>
  </conditionalFormatting>
  <conditionalFormatting sqref="G1344">
    <cfRule type="cellIs" dxfId="59" priority="12" stopIfTrue="1" operator="lessThan">
      <formula>0</formula>
    </cfRule>
  </conditionalFormatting>
  <conditionalFormatting sqref="G1345">
    <cfRule type="cellIs" dxfId="58" priority="11" stopIfTrue="1" operator="lessThan">
      <formula>0</formula>
    </cfRule>
  </conditionalFormatting>
  <conditionalFormatting sqref="G1346">
    <cfRule type="cellIs" dxfId="57" priority="10" stopIfTrue="1" operator="lessThan">
      <formula>0</formula>
    </cfRule>
  </conditionalFormatting>
  <conditionalFormatting sqref="G1347">
    <cfRule type="cellIs" dxfId="56" priority="9" stopIfTrue="1" operator="lessThan">
      <formula>0</formula>
    </cfRule>
  </conditionalFormatting>
  <conditionalFormatting sqref="G1348">
    <cfRule type="cellIs" dxfId="55" priority="8" stopIfTrue="1" operator="lessThan">
      <formula>0</formula>
    </cfRule>
  </conditionalFormatting>
  <conditionalFormatting sqref="G1349">
    <cfRule type="cellIs" dxfId="54" priority="7" stopIfTrue="1" operator="lessThan">
      <formula>0</formula>
    </cfRule>
  </conditionalFormatting>
  <conditionalFormatting sqref="G1350">
    <cfRule type="cellIs" dxfId="53" priority="6" stopIfTrue="1" operator="lessThan">
      <formula>0</formula>
    </cfRule>
  </conditionalFormatting>
  <conditionalFormatting sqref="G1351">
    <cfRule type="cellIs" dxfId="52" priority="5" stopIfTrue="1" operator="lessThan">
      <formula>0</formula>
    </cfRule>
  </conditionalFormatting>
  <conditionalFormatting sqref="G1352">
    <cfRule type="cellIs" dxfId="51" priority="4" stopIfTrue="1" operator="lessThan">
      <formula>0</formula>
    </cfRule>
  </conditionalFormatting>
  <conditionalFormatting sqref="G1353">
    <cfRule type="cellIs" dxfId="50" priority="3" stopIfTrue="1" operator="lessThan">
      <formula>0</formula>
    </cfRule>
  </conditionalFormatting>
  <conditionalFormatting sqref="G1354">
    <cfRule type="cellIs" dxfId="49" priority="2" stopIfTrue="1" operator="lessThan">
      <formula>0</formula>
    </cfRule>
  </conditionalFormatting>
  <conditionalFormatting sqref="G1355">
    <cfRule type="cellIs" dxfId="48" priority="1" stopIfTrue="1" operator="lessThan">
      <formula>0</formula>
    </cfRule>
  </conditionalFormatting>
  <printOptions horizontalCentered="1"/>
  <pageMargins left="0.47222222222222199" right="0.39305555555555599" top="0.74791666666666701" bottom="0.74791666666666701" header="0.31458333333333299" footer="0.31458333333333299"/>
  <pageSetup paperSize="9" scale="75" orientation="portrait" r:id="rId1"/>
  <headerFooter alignWithMargins="0">
    <oddFooter>&amp;C&amp;16-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33"/>
  <sheetViews>
    <sheetView showZeros="0" view="pageBreakPreview" zoomScaleNormal="100" workbookViewId="0">
      <selection activeCell="K8" sqref="K8"/>
    </sheetView>
  </sheetViews>
  <sheetFormatPr defaultColWidth="9" defaultRowHeight="13.5"/>
  <cols>
    <col min="1" max="1" width="79" customWidth="1"/>
    <col min="2" max="2" width="36.5" customWidth="1"/>
  </cols>
  <sheetData>
    <row r="1" spans="1:3" ht="45" customHeight="1">
      <c r="A1" s="470" t="s">
        <v>5</v>
      </c>
      <c r="B1" s="470"/>
    </row>
    <row r="2" spans="1:3" ht="20.100000000000001" customHeight="1">
      <c r="A2" s="350"/>
      <c r="B2" s="351" t="s">
        <v>37</v>
      </c>
    </row>
    <row r="3" spans="1:3" ht="45" customHeight="1">
      <c r="A3" s="352" t="s">
        <v>2454</v>
      </c>
      <c r="B3" s="58" t="s">
        <v>41</v>
      </c>
    </row>
    <row r="4" spans="1:3" ht="30" customHeight="1">
      <c r="A4" s="353" t="s">
        <v>2455</v>
      </c>
      <c r="B4" s="354">
        <v>95026</v>
      </c>
      <c r="C4" s="155"/>
    </row>
    <row r="5" spans="1:3" ht="30" customHeight="1">
      <c r="A5" s="355" t="s">
        <v>2456</v>
      </c>
      <c r="B5" s="356">
        <v>61109</v>
      </c>
    </row>
    <row r="6" spans="1:3" ht="30" customHeight="1">
      <c r="A6" s="355" t="s">
        <v>2457</v>
      </c>
      <c r="B6" s="356">
        <v>14924</v>
      </c>
    </row>
    <row r="7" spans="1:3" ht="30" customHeight="1">
      <c r="A7" s="355" t="s">
        <v>2458</v>
      </c>
      <c r="B7" s="356">
        <v>4460</v>
      </c>
    </row>
    <row r="8" spans="1:3" ht="30" customHeight="1">
      <c r="A8" s="355" t="s">
        <v>2459</v>
      </c>
      <c r="B8" s="356">
        <v>14533</v>
      </c>
    </row>
    <row r="9" spans="1:3" ht="30" customHeight="1">
      <c r="A9" s="353" t="s">
        <v>2460</v>
      </c>
      <c r="B9" s="354">
        <v>30127</v>
      </c>
    </row>
    <row r="10" spans="1:3" ht="30" customHeight="1">
      <c r="A10" s="355" t="s">
        <v>2461</v>
      </c>
      <c r="B10" s="356">
        <v>9738</v>
      </c>
    </row>
    <row r="11" spans="1:3" ht="30" customHeight="1">
      <c r="A11" s="355" t="s">
        <v>2462</v>
      </c>
      <c r="B11" s="356">
        <v>407</v>
      </c>
    </row>
    <row r="12" spans="1:3" ht="30" customHeight="1">
      <c r="A12" s="355" t="s">
        <v>2463</v>
      </c>
      <c r="B12" s="356">
        <v>22</v>
      </c>
    </row>
    <row r="13" spans="1:3" ht="30" customHeight="1">
      <c r="A13" s="355" t="s">
        <v>2464</v>
      </c>
      <c r="B13" s="356">
        <v>150</v>
      </c>
    </row>
    <row r="14" spans="1:3" ht="30" customHeight="1">
      <c r="A14" s="355" t="s">
        <v>2465</v>
      </c>
      <c r="B14" s="356">
        <v>325</v>
      </c>
    </row>
    <row r="15" spans="1:3" ht="30" customHeight="1">
      <c r="A15" s="355" t="s">
        <v>2466</v>
      </c>
      <c r="B15" s="356">
        <v>310</v>
      </c>
    </row>
    <row r="16" spans="1:3" ht="30" customHeight="1">
      <c r="A16" s="355" t="s">
        <v>2467</v>
      </c>
      <c r="B16" s="356">
        <v>0</v>
      </c>
    </row>
    <row r="17" spans="1:2" ht="30" customHeight="1">
      <c r="A17" s="355" t="s">
        <v>2468</v>
      </c>
      <c r="B17" s="356">
        <v>1013</v>
      </c>
    </row>
    <row r="18" spans="1:2" ht="30" customHeight="1">
      <c r="A18" s="355" t="s">
        <v>2469</v>
      </c>
      <c r="B18" s="356">
        <v>223</v>
      </c>
    </row>
    <row r="19" spans="1:2" ht="30" customHeight="1">
      <c r="A19" s="355" t="s">
        <v>2470</v>
      </c>
      <c r="B19" s="356">
        <v>18839</v>
      </c>
    </row>
    <row r="20" spans="1:2" ht="30" customHeight="1">
      <c r="A20" s="353" t="s">
        <v>2471</v>
      </c>
      <c r="B20" s="354">
        <v>1339</v>
      </c>
    </row>
    <row r="21" spans="1:2" ht="30" customHeight="1">
      <c r="A21" s="355" t="s">
        <v>2472</v>
      </c>
      <c r="B21" s="337">
        <v>220</v>
      </c>
    </row>
    <row r="22" spans="1:2" ht="30" customHeight="1">
      <c r="A22" s="355" t="s">
        <v>2473</v>
      </c>
      <c r="B22" s="337">
        <v>1119</v>
      </c>
    </row>
    <row r="23" spans="1:2" ht="30" customHeight="1">
      <c r="A23" s="353" t="s">
        <v>2474</v>
      </c>
      <c r="B23" s="354">
        <v>111761</v>
      </c>
    </row>
    <row r="24" spans="1:2" ht="30" customHeight="1">
      <c r="A24" s="355" t="s">
        <v>2475</v>
      </c>
      <c r="B24" s="337">
        <v>108200</v>
      </c>
    </row>
    <row r="25" spans="1:2" ht="30" customHeight="1">
      <c r="A25" s="355" t="s">
        <v>2476</v>
      </c>
      <c r="B25" s="356">
        <v>3561</v>
      </c>
    </row>
    <row r="26" spans="1:2" ht="30" customHeight="1">
      <c r="A26" s="353" t="s">
        <v>2477</v>
      </c>
      <c r="B26" s="354">
        <v>25</v>
      </c>
    </row>
    <row r="27" spans="1:2" ht="30" customHeight="1">
      <c r="A27" s="355" t="s">
        <v>2478</v>
      </c>
      <c r="B27" s="337">
        <v>25</v>
      </c>
    </row>
    <row r="28" spans="1:2" ht="30" customHeight="1">
      <c r="A28" s="353" t="s">
        <v>2479</v>
      </c>
      <c r="B28" s="354">
        <v>31258</v>
      </c>
    </row>
    <row r="29" spans="1:2" ht="30" customHeight="1">
      <c r="A29" s="355" t="s">
        <v>2480</v>
      </c>
      <c r="B29" s="356">
        <v>6763</v>
      </c>
    </row>
    <row r="30" spans="1:2" ht="30" customHeight="1">
      <c r="A30" s="355" t="s">
        <v>2481</v>
      </c>
      <c r="B30" s="356">
        <v>18038</v>
      </c>
    </row>
    <row r="31" spans="1:2" ht="30" customHeight="1">
      <c r="A31" s="355" t="s">
        <v>2482</v>
      </c>
      <c r="B31" s="356">
        <v>5959</v>
      </c>
    </row>
    <row r="32" spans="1:2" ht="30" customHeight="1">
      <c r="A32" s="355" t="s">
        <v>2483</v>
      </c>
      <c r="B32" s="356">
        <v>498</v>
      </c>
    </row>
    <row r="33" spans="1:2" ht="30" customHeight="1">
      <c r="A33" s="357" t="s">
        <v>2484</v>
      </c>
      <c r="B33" s="354">
        <f>B4+B9+B20+B23+B28</f>
        <v>269511</v>
      </c>
    </row>
  </sheetData>
  <mergeCells count="1">
    <mergeCell ref="A1:B1"/>
  </mergeCells>
  <phoneticPr fontId="99" type="noConversion"/>
  <printOptions horizontalCentered="1"/>
  <pageMargins left="0.47152777777777799" right="0.39305555555555599" top="0.74791666666666701" bottom="0.74791666666666701" header="0.31388888888888899" footer="0.31388888888888899"/>
  <pageSetup paperSize="9" scale="6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sheetPr>
  <dimension ref="A1:E44"/>
  <sheetViews>
    <sheetView showGridLines="0" showZeros="0" view="pageBreakPreview" topLeftCell="A7" zoomScaleNormal="100" workbookViewId="0">
      <selection activeCell="K8" sqref="K8"/>
    </sheetView>
  </sheetViews>
  <sheetFormatPr defaultColWidth="9" defaultRowHeight="13.5"/>
  <cols>
    <col min="1" max="1" width="69.625" style="217" customWidth="1"/>
    <col min="2" max="2" width="45.625" customWidth="1"/>
    <col min="3" max="4" width="16.625" hidden="1" customWidth="1"/>
  </cols>
  <sheetData>
    <row r="1" spans="1:5" s="216" customFormat="1" ht="45" customHeight="1">
      <c r="A1" s="471" t="s">
        <v>2485</v>
      </c>
      <c r="B1" s="471"/>
      <c r="C1" s="471"/>
      <c r="D1" s="471"/>
    </row>
    <row r="2" spans="1:5" ht="20.100000000000001" customHeight="1">
      <c r="A2" s="219"/>
      <c r="B2" s="332" t="s">
        <v>37</v>
      </c>
      <c r="C2" s="340"/>
      <c r="D2" s="340" t="s">
        <v>37</v>
      </c>
    </row>
    <row r="3" spans="1:5" ht="45" customHeight="1">
      <c r="A3" s="135" t="s">
        <v>2486</v>
      </c>
      <c r="B3" s="58" t="s">
        <v>41</v>
      </c>
      <c r="C3" s="341" t="s">
        <v>2487</v>
      </c>
      <c r="D3" s="58" t="s">
        <v>2488</v>
      </c>
      <c r="E3" s="342" t="s">
        <v>43</v>
      </c>
    </row>
    <row r="4" spans="1:5" ht="36" customHeight="1">
      <c r="A4" s="343" t="s">
        <v>2489</v>
      </c>
      <c r="B4" s="68" t="s">
        <v>2490</v>
      </c>
      <c r="C4" s="344">
        <f>SUM(C5:C5)</f>
        <v>0</v>
      </c>
      <c r="D4" s="345">
        <f>SUM(D5:D5)</f>
        <v>0</v>
      </c>
      <c r="E4" s="230" t="str">
        <f>IF(A4&lt;&gt;"",IF(SUM(B4:D4)&lt;&gt;0,"是","否"),"是")</f>
        <v>否</v>
      </c>
    </row>
    <row r="5" spans="1:5" ht="36" customHeight="1">
      <c r="A5" s="346" t="s">
        <v>2491</v>
      </c>
      <c r="B5" s="91"/>
      <c r="C5" s="347"/>
      <c r="D5" s="348"/>
      <c r="E5" s="230" t="str">
        <f>IF(A5&lt;&gt;"",IF(SUM(B5:D5)&lt;&gt;0,"是","否"),"是")</f>
        <v>否</v>
      </c>
    </row>
    <row r="6" spans="1:5" ht="36" customHeight="1">
      <c r="A6" s="343" t="s">
        <v>2492</v>
      </c>
      <c r="B6" s="91"/>
      <c r="C6" s="347">
        <v>64164</v>
      </c>
      <c r="D6" s="348"/>
      <c r="E6" s="230" t="str">
        <f>IF(A6&lt;&gt;"",IF(SUM(B6:D6)&lt;&gt;0,"是","否"),"是")</f>
        <v>是</v>
      </c>
    </row>
    <row r="7" spans="1:5" ht="36" customHeight="1">
      <c r="A7" s="346" t="s">
        <v>2491</v>
      </c>
      <c r="B7" s="76"/>
      <c r="C7" s="347"/>
      <c r="D7" s="348"/>
      <c r="E7" s="230"/>
    </row>
    <row r="8" spans="1:5" ht="36" customHeight="1">
      <c r="A8" s="343" t="s">
        <v>2493</v>
      </c>
      <c r="B8" s="91"/>
      <c r="C8" s="347">
        <v>2293</v>
      </c>
      <c r="D8" s="348"/>
      <c r="E8" s="230" t="str">
        <f>IF(A8&lt;&gt;"",IF(SUM(B8:D8)&lt;&gt;0,"是","否"),"是")</f>
        <v>是</v>
      </c>
    </row>
    <row r="9" spans="1:5" ht="36" customHeight="1">
      <c r="A9" s="346" t="s">
        <v>2491</v>
      </c>
      <c r="B9" s="91"/>
      <c r="C9" s="347"/>
      <c r="D9" s="348"/>
      <c r="E9" s="230"/>
    </row>
    <row r="10" spans="1:5" ht="36" customHeight="1">
      <c r="A10" s="343" t="s">
        <v>2494</v>
      </c>
      <c r="B10" s="91"/>
      <c r="C10" s="347">
        <v>9600</v>
      </c>
      <c r="D10" s="348"/>
      <c r="E10" s="230" t="str">
        <f>IF(A10&lt;&gt;"",IF(SUM(B10:D10)&lt;&gt;0,"是","否"),"是")</f>
        <v>是</v>
      </c>
    </row>
    <row r="11" spans="1:5" ht="36" customHeight="1">
      <c r="A11" s="346" t="s">
        <v>2491</v>
      </c>
      <c r="B11" s="91"/>
      <c r="C11" s="347"/>
      <c r="D11" s="348"/>
      <c r="E11" s="230"/>
    </row>
    <row r="12" spans="1:5" ht="36" customHeight="1">
      <c r="A12" s="343" t="s">
        <v>2495</v>
      </c>
      <c r="B12" s="91"/>
      <c r="C12" s="347">
        <v>280</v>
      </c>
      <c r="D12" s="348"/>
      <c r="E12" s="230" t="str">
        <f>IF(A12&lt;&gt;"",IF(SUM(B12:D12)&lt;&gt;0,"是","否"),"是")</f>
        <v>是</v>
      </c>
    </row>
    <row r="13" spans="1:5" ht="36" customHeight="1">
      <c r="A13" s="346" t="s">
        <v>2491</v>
      </c>
      <c r="B13" s="91"/>
      <c r="C13" s="347"/>
      <c r="D13" s="348"/>
      <c r="E13" s="230"/>
    </row>
    <row r="14" spans="1:5" ht="36" customHeight="1">
      <c r="A14" s="343" t="s">
        <v>2496</v>
      </c>
      <c r="B14" s="91"/>
      <c r="C14" s="347">
        <v>83870</v>
      </c>
      <c r="D14" s="348"/>
      <c r="E14" s="230" t="str">
        <f>IF(A14&lt;&gt;"",IF(SUM(B14:D14)&lt;&gt;0,"是","否"),"是")</f>
        <v>是</v>
      </c>
    </row>
    <row r="15" spans="1:5" ht="36" customHeight="1">
      <c r="A15" s="346" t="s">
        <v>2491</v>
      </c>
      <c r="B15" s="91"/>
      <c r="C15" s="347"/>
      <c r="D15" s="348"/>
      <c r="E15" s="230"/>
    </row>
    <row r="16" spans="1:5" ht="36" customHeight="1">
      <c r="A16" s="343" t="s">
        <v>2497</v>
      </c>
      <c r="B16" s="91"/>
      <c r="C16" s="347">
        <v>413</v>
      </c>
      <c r="D16" s="348"/>
      <c r="E16" s="230" t="str">
        <f>IF(A16&lt;&gt;"",IF(SUM(B16:D16)&lt;&gt;0,"是","否"),"是")</f>
        <v>是</v>
      </c>
    </row>
    <row r="17" spans="1:5" ht="36" customHeight="1">
      <c r="A17" s="346" t="s">
        <v>2491</v>
      </c>
      <c r="B17" s="91"/>
      <c r="C17" s="347"/>
      <c r="D17" s="348"/>
      <c r="E17" s="230"/>
    </row>
    <row r="18" spans="1:5" ht="36" customHeight="1">
      <c r="A18" s="343" t="s">
        <v>2498</v>
      </c>
      <c r="B18" s="91"/>
      <c r="C18" s="347">
        <v>60</v>
      </c>
      <c r="D18" s="348"/>
      <c r="E18" s="230" t="str">
        <f>IF(A18&lt;&gt;"",IF(SUM(B18:D18)&lt;&gt;0,"是","否"),"是")</f>
        <v>是</v>
      </c>
    </row>
    <row r="19" spans="1:5" ht="36" customHeight="1">
      <c r="A19" s="346" t="s">
        <v>2491</v>
      </c>
      <c r="B19" s="91"/>
      <c r="C19" s="347"/>
      <c r="D19" s="348"/>
      <c r="E19" s="230"/>
    </row>
    <row r="20" spans="1:5" ht="36" customHeight="1">
      <c r="A20" s="343" t="s">
        <v>2499</v>
      </c>
      <c r="B20" s="91"/>
      <c r="C20" s="347">
        <v>4418</v>
      </c>
      <c r="D20" s="348"/>
      <c r="E20" s="230" t="str">
        <f>IF(A20&lt;&gt;"",IF(SUM(B20:D20)&lt;&gt;0,"是","否"),"是")</f>
        <v>是</v>
      </c>
    </row>
    <row r="21" spans="1:5" ht="36" customHeight="1">
      <c r="A21" s="346" t="s">
        <v>2491</v>
      </c>
      <c r="B21" s="91"/>
      <c r="C21" s="344"/>
      <c r="D21" s="345"/>
      <c r="E21" s="230"/>
    </row>
    <row r="22" spans="1:5" ht="36" customHeight="1">
      <c r="A22" s="343" t="s">
        <v>2500</v>
      </c>
      <c r="B22" s="91"/>
      <c r="C22" s="347"/>
      <c r="D22" s="348"/>
      <c r="E22" s="230" t="str">
        <f>IF(A22&lt;&gt;"",IF(SUM(B22:D22)&lt;&gt;0,"是","否"),"是")</f>
        <v>否</v>
      </c>
    </row>
    <row r="23" spans="1:5" ht="36" customHeight="1">
      <c r="A23" s="346" t="s">
        <v>2491</v>
      </c>
      <c r="B23" s="91"/>
      <c r="C23" s="347"/>
      <c r="D23" s="348"/>
      <c r="E23" s="230"/>
    </row>
    <row r="24" spans="1:5" ht="36" customHeight="1">
      <c r="A24" s="343" t="s">
        <v>2501</v>
      </c>
      <c r="B24" s="91"/>
      <c r="C24" s="347"/>
      <c r="D24" s="348"/>
      <c r="E24" s="230" t="str">
        <f>IF(A24&lt;&gt;"",IF(SUM(B24:D24)&lt;&gt;0,"是","否"),"是")</f>
        <v>否</v>
      </c>
    </row>
    <row r="25" spans="1:5" ht="36" customHeight="1">
      <c r="A25" s="346" t="s">
        <v>2491</v>
      </c>
      <c r="B25" s="91"/>
      <c r="C25" s="347"/>
      <c r="D25" s="348"/>
      <c r="E25" s="230"/>
    </row>
    <row r="26" spans="1:5" ht="36" customHeight="1">
      <c r="A26" s="343" t="s">
        <v>2502</v>
      </c>
      <c r="B26" s="91"/>
      <c r="C26" s="347"/>
      <c r="D26" s="348">
        <v>5000</v>
      </c>
      <c r="E26" s="230" t="str">
        <f>IF(A26&lt;&gt;"",IF(SUM(B26:D26)&lt;&gt;0,"是","否"),"是")</f>
        <v>是</v>
      </c>
    </row>
    <row r="27" spans="1:5" ht="36" customHeight="1">
      <c r="A27" s="346" t="s">
        <v>2491</v>
      </c>
      <c r="B27" s="91"/>
      <c r="C27" s="347"/>
      <c r="D27" s="348"/>
      <c r="E27" s="230"/>
    </row>
    <row r="28" spans="1:5" ht="36" customHeight="1">
      <c r="A28" s="343" t="s">
        <v>2503</v>
      </c>
      <c r="B28" s="91"/>
      <c r="C28" s="347">
        <v>3800</v>
      </c>
      <c r="D28" s="348"/>
      <c r="E28" s="230" t="str">
        <f>IF(A28&lt;&gt;"",IF(SUM(B28:D28)&lt;&gt;0,"是","否"),"是")</f>
        <v>是</v>
      </c>
    </row>
    <row r="29" spans="1:5" ht="36" customHeight="1">
      <c r="A29" s="346" t="s">
        <v>2491</v>
      </c>
      <c r="B29" s="91"/>
      <c r="C29" s="347"/>
      <c r="D29" s="348"/>
      <c r="E29" s="230"/>
    </row>
    <row r="30" spans="1:5" ht="36" customHeight="1">
      <c r="A30" s="343" t="s">
        <v>2504</v>
      </c>
      <c r="B30" s="91"/>
      <c r="C30" s="347">
        <v>1257</v>
      </c>
      <c r="D30" s="348"/>
      <c r="E30" s="230" t="str">
        <f>IF(A30&lt;&gt;"",IF(SUM(B30:D30)&lt;&gt;0,"是","否"),"是")</f>
        <v>是</v>
      </c>
    </row>
    <row r="31" spans="1:5" ht="36" customHeight="1">
      <c r="A31" s="346" t="s">
        <v>2491</v>
      </c>
      <c r="B31" s="91"/>
      <c r="C31" s="347"/>
      <c r="D31" s="348"/>
      <c r="E31" s="230"/>
    </row>
    <row r="32" spans="1:5" ht="36" customHeight="1">
      <c r="A32" s="343" t="s">
        <v>2505</v>
      </c>
      <c r="B32" s="91"/>
      <c r="C32" s="347">
        <v>2163</v>
      </c>
      <c r="D32" s="348"/>
      <c r="E32" s="230" t="str">
        <f>IF(A32&lt;&gt;"",IF(SUM(B32:D32)&lt;&gt;0,"是","否"),"是")</f>
        <v>是</v>
      </c>
    </row>
    <row r="33" spans="1:5" ht="36" customHeight="1">
      <c r="A33" s="346" t="s">
        <v>2491</v>
      </c>
      <c r="B33" s="91"/>
      <c r="C33" s="347"/>
      <c r="D33" s="348"/>
      <c r="E33" s="230"/>
    </row>
    <row r="34" spans="1:5" ht="36" customHeight="1">
      <c r="A34" s="343" t="s">
        <v>2506</v>
      </c>
      <c r="B34" s="91"/>
      <c r="E34" s="230" t="str">
        <f>IF(A34&lt;&gt;"",IF(SUM(B34:D34)&lt;&gt;0,"是","否"),"是")</f>
        <v>否</v>
      </c>
    </row>
    <row r="35" spans="1:5" ht="36" customHeight="1">
      <c r="A35" s="346" t="s">
        <v>2491</v>
      </c>
      <c r="B35" s="91"/>
      <c r="E35" s="230"/>
    </row>
    <row r="36" spans="1:5" ht="36" customHeight="1">
      <c r="A36" s="343" t="s">
        <v>2507</v>
      </c>
      <c r="B36" s="91"/>
      <c r="E36" s="230" t="str">
        <f>IF(A36&lt;&gt;"",IF(SUM(B36:D36)&lt;&gt;0,"是","否"),"是")</f>
        <v>否</v>
      </c>
    </row>
    <row r="37" spans="1:5" ht="36" customHeight="1">
      <c r="A37" s="346" t="s">
        <v>2491</v>
      </c>
      <c r="B37" s="91"/>
      <c r="E37" s="230"/>
    </row>
    <row r="38" spans="1:5" ht="36" customHeight="1">
      <c r="A38" s="343" t="s">
        <v>2508</v>
      </c>
      <c r="B38" s="91"/>
      <c r="E38" s="230" t="str">
        <f>IF(A38&lt;&gt;"",IF(SUM(B38:D38)&lt;&gt;0,"是","否"),"是")</f>
        <v>否</v>
      </c>
    </row>
    <row r="39" spans="1:5" ht="36" customHeight="1">
      <c r="A39" s="346" t="s">
        <v>2491</v>
      </c>
      <c r="B39" s="91"/>
      <c r="E39" s="230"/>
    </row>
    <row r="40" spans="1:5" ht="36" customHeight="1">
      <c r="A40" s="343" t="s">
        <v>2509</v>
      </c>
      <c r="B40" s="91"/>
      <c r="E40" s="230" t="str">
        <f>IF(A40&lt;&gt;"",IF(SUM(B40:D40)&lt;&gt;0,"是","否"),"是")</f>
        <v>否</v>
      </c>
    </row>
    <row r="41" spans="1:5" ht="36" customHeight="1">
      <c r="A41" s="346" t="s">
        <v>2491</v>
      </c>
      <c r="B41" s="91"/>
      <c r="E41" s="230"/>
    </row>
    <row r="42" spans="1:5" ht="36" customHeight="1">
      <c r="A42" s="349" t="s">
        <v>2510</v>
      </c>
      <c r="B42" s="91"/>
      <c r="E42" s="230" t="str">
        <f>IF(A42&lt;&gt;"",IF(SUM(B42:D42)&lt;&gt;0,"是","否"),"是")</f>
        <v>否</v>
      </c>
    </row>
    <row r="43" spans="1:5" ht="30" customHeight="1">
      <c r="A43" s="472" t="s">
        <v>2511</v>
      </c>
      <c r="B43" s="473"/>
    </row>
    <row r="44" spans="1:5" hidden="1"/>
  </sheetData>
  <autoFilter ref="A3:E43"/>
  <mergeCells count="2">
    <mergeCell ref="A1:D1"/>
    <mergeCell ref="A43:B43"/>
  </mergeCells>
  <phoneticPr fontId="99" type="noConversion"/>
  <conditionalFormatting sqref="E4">
    <cfRule type="cellIs" dxfId="47" priority="2" stopIfTrue="1" operator="lessThan">
      <formula>0</formula>
    </cfRule>
  </conditionalFormatting>
  <conditionalFormatting sqref="E5:E42">
    <cfRule type="cellIs" dxfId="46" priority="1" stopIfTrue="1" operator="lessThan">
      <formula>0</formula>
    </cfRule>
  </conditionalFormatting>
  <printOptions horizontalCentered="1"/>
  <pageMargins left="0.47152777777777799" right="0.39305555555555599" top="0.74791666666666701" bottom="0.74791666666666701" header="0.31388888888888899" footer="0.31388888888888899"/>
  <pageSetup paperSize="9" scale="75" orientation="portrait" r:id="rId1"/>
  <headerFooter alignWithMargins="0">
    <oddFooter>&amp;C&amp;16-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F0"/>
  </sheetPr>
  <dimension ref="A1:F24"/>
  <sheetViews>
    <sheetView showGridLines="0" showZeros="0" view="pageBreakPreview" zoomScaleNormal="85" workbookViewId="0">
      <selection activeCell="K8" sqref="K8"/>
    </sheetView>
  </sheetViews>
  <sheetFormatPr defaultColWidth="9" defaultRowHeight="14.25"/>
  <cols>
    <col min="1" max="1" width="43.625" style="122" customWidth="1"/>
    <col min="2" max="2" width="20.625" style="124" customWidth="1"/>
    <col min="3" max="3" width="20.625" style="122" customWidth="1"/>
    <col min="4" max="4" width="20" style="280" customWidth="1"/>
    <col min="5" max="5" width="12.625" style="122"/>
    <col min="6" max="16377" width="9" style="122"/>
    <col min="16378" max="16379" width="35.625" style="122"/>
    <col min="16380" max="16384" width="9" style="122"/>
  </cols>
  <sheetData>
    <row r="1" spans="1:6" ht="45" customHeight="1">
      <c r="A1" s="474" t="s">
        <v>7</v>
      </c>
      <c r="B1" s="474"/>
      <c r="C1" s="474"/>
      <c r="D1" s="474"/>
    </row>
    <row r="2" spans="1:6" ht="20.100000000000001" customHeight="1">
      <c r="A2" s="126"/>
      <c r="B2" s="126"/>
      <c r="C2" s="331"/>
      <c r="D2" s="332" t="s">
        <v>37</v>
      </c>
    </row>
    <row r="3" spans="1:6" s="123" customFormat="1" ht="45" customHeight="1">
      <c r="A3" s="128" t="s">
        <v>2512</v>
      </c>
      <c r="B3" s="128" t="s">
        <v>2510</v>
      </c>
      <c r="C3" s="333" t="s">
        <v>2513</v>
      </c>
      <c r="D3" s="333" t="s">
        <v>2514</v>
      </c>
    </row>
    <row r="4" spans="1:6" ht="36" customHeight="1">
      <c r="A4" s="334" t="s">
        <v>2515</v>
      </c>
      <c r="B4" s="335"/>
      <c r="C4" s="335"/>
      <c r="D4" s="335"/>
    </row>
    <row r="5" spans="1:6" ht="36" customHeight="1">
      <c r="A5" s="336" t="s">
        <v>2490</v>
      </c>
      <c r="B5" s="130"/>
      <c r="C5" s="130"/>
      <c r="D5" s="337"/>
      <c r="F5" s="122" t="s">
        <v>2516</v>
      </c>
    </row>
    <row r="6" spans="1:6" ht="36" customHeight="1">
      <c r="A6" s="338"/>
      <c r="B6" s="130"/>
      <c r="C6" s="130"/>
      <c r="D6" s="337"/>
    </row>
    <row r="7" spans="1:6" ht="36" customHeight="1">
      <c r="A7" s="338"/>
      <c r="B7" s="130"/>
      <c r="C7" s="130"/>
      <c r="D7" s="337"/>
    </row>
    <row r="8" spans="1:6" ht="36" customHeight="1">
      <c r="A8" s="338"/>
      <c r="B8" s="130"/>
      <c r="C8" s="130"/>
      <c r="D8" s="337"/>
    </row>
    <row r="9" spans="1:6" ht="36" customHeight="1">
      <c r="A9" s="338"/>
      <c r="B9" s="130"/>
      <c r="C9" s="130"/>
      <c r="D9" s="337"/>
    </row>
    <row r="10" spans="1:6" ht="36" customHeight="1">
      <c r="A10" s="338"/>
      <c r="B10" s="130"/>
      <c r="C10" s="130"/>
      <c r="D10" s="337"/>
    </row>
    <row r="11" spans="1:6" ht="36" customHeight="1">
      <c r="A11" s="338"/>
      <c r="B11" s="130"/>
      <c r="C11" s="130"/>
      <c r="D11" s="337"/>
    </row>
    <row r="12" spans="1:6" ht="36" customHeight="1">
      <c r="A12" s="338"/>
      <c r="B12" s="130"/>
      <c r="C12" s="130"/>
      <c r="D12" s="337"/>
    </row>
    <row r="13" spans="1:6" ht="36" customHeight="1">
      <c r="A13" s="338"/>
      <c r="B13" s="130"/>
      <c r="C13" s="130"/>
      <c r="D13" s="337"/>
    </row>
    <row r="14" spans="1:6" ht="36" customHeight="1">
      <c r="A14" s="338"/>
      <c r="B14" s="130"/>
      <c r="C14" s="130"/>
      <c r="D14" s="337"/>
    </row>
    <row r="15" spans="1:6" ht="36" customHeight="1">
      <c r="A15" s="338"/>
      <c r="B15" s="130"/>
      <c r="C15" s="130"/>
      <c r="D15" s="337"/>
    </row>
    <row r="16" spans="1:6" ht="36" customHeight="1">
      <c r="A16" s="338"/>
      <c r="B16" s="130"/>
      <c r="C16" s="130"/>
      <c r="D16" s="337"/>
    </row>
    <row r="17" spans="1:4" ht="36" customHeight="1">
      <c r="A17" s="338"/>
      <c r="B17" s="130"/>
      <c r="C17" s="130"/>
      <c r="D17" s="337"/>
    </row>
    <row r="18" spans="1:4" ht="36" customHeight="1">
      <c r="A18" s="338"/>
      <c r="B18" s="130"/>
      <c r="C18" s="130"/>
      <c r="D18" s="337"/>
    </row>
    <row r="19" spans="1:4" ht="36" customHeight="1">
      <c r="A19" s="334" t="s">
        <v>2517</v>
      </c>
      <c r="B19" s="335"/>
      <c r="C19" s="335"/>
      <c r="D19" s="335"/>
    </row>
    <row r="20" spans="1:4" ht="36" customHeight="1">
      <c r="A20" s="336" t="s">
        <v>2490</v>
      </c>
      <c r="B20" s="335"/>
      <c r="C20" s="335"/>
      <c r="D20" s="335"/>
    </row>
    <row r="21" spans="1:4" ht="36.75" customHeight="1">
      <c r="A21" s="472" t="s">
        <v>2518</v>
      </c>
      <c r="B21" s="475"/>
      <c r="C21" s="475"/>
      <c r="D21" s="473"/>
    </row>
    <row r="22" spans="1:4">
      <c r="C22" s="339"/>
    </row>
    <row r="23" spans="1:4">
      <c r="C23" s="339"/>
    </row>
    <row r="24" spans="1:4">
      <c r="C24" s="339"/>
    </row>
  </sheetData>
  <mergeCells count="2">
    <mergeCell ref="A1:D1"/>
    <mergeCell ref="A21:D21"/>
  </mergeCells>
  <phoneticPr fontId="99" type="noConversion"/>
  <conditionalFormatting sqref="D1">
    <cfRule type="cellIs" dxfId="45" priority="3" stopIfTrue="1" operator="greaterThanOrEqual">
      <formula>10</formula>
    </cfRule>
    <cfRule type="cellIs" dxfId="44" priority="4" stopIfTrue="1" operator="lessThanOrEqual">
      <formula>-1</formula>
    </cfRule>
  </conditionalFormatting>
  <conditionalFormatting sqref="B3:C3">
    <cfRule type="cellIs" dxfId="43" priority="2" stopIfTrue="1" operator="lessThanOrEqual">
      <formula>-1</formula>
    </cfRule>
  </conditionalFormatting>
  <conditionalFormatting sqref="C8:C18 B4:C6">
    <cfRule type="cellIs" dxfId="42" priority="1" stopIfTrue="1" operator="lessThanOrEqual">
      <formula>-1</formula>
    </cfRule>
  </conditionalFormatting>
  <printOptions horizontalCentered="1"/>
  <pageMargins left="0.47152777777777799" right="0.39305555555555599" top="0.74791666666666701" bottom="0.74791666666666701" header="0.31388888888888899" footer="0.31388888888888899"/>
  <pageSetup paperSize="9" scale="75" orientation="portrait" r:id="rId1"/>
  <headerFooter alignWithMargins="0">
    <oddFooter>&amp;C&amp;16-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35</vt:i4>
      </vt:variant>
      <vt:variant>
        <vt:lpstr>命名范围</vt:lpstr>
      </vt:variant>
      <vt:variant>
        <vt:i4>40</vt:i4>
      </vt:variant>
    </vt:vector>
  </HeadingPairs>
  <TitlesOfParts>
    <vt:vector size="75" baseType="lpstr">
      <vt:lpstr>目录 </vt:lpstr>
      <vt:lpstr>封面</vt:lpstr>
      <vt:lpstr>1-1大理市一般公共预算收入情况表</vt:lpstr>
      <vt:lpstr>1-2大理市一般公共预算支出情况表</vt:lpstr>
      <vt:lpstr>1-3大理市本级一般公共预算收入情况表</vt:lpstr>
      <vt:lpstr>1-4大理市本级一般公共预算支出情况表（公开到项级）</vt:lpstr>
      <vt:lpstr>1-5大理市本级一般公共预算基本支出情况表（公开到款级）</vt:lpstr>
      <vt:lpstr>1-6大理市本级一般公共预算支出表（州、市对下转移支付项目）</vt:lpstr>
      <vt:lpstr>1-7大理市分地区税收返还和转移支付预算表</vt:lpstr>
      <vt:lpstr>1-8大理市本级“三公”经费预算财政拨款情况统计表</vt:lpstr>
      <vt:lpstr>2-1大理市政府性基金预算收入情况表</vt:lpstr>
      <vt:lpstr>2-2大理市政府性基金预算支出情况表</vt:lpstr>
      <vt:lpstr>2-3大理市本级政府性基金预算收入情况表</vt:lpstr>
      <vt:lpstr>2-4大理市本级政府性基金预算支出情况表（公开到项级）</vt:lpstr>
      <vt:lpstr>2-5大理市本级政府性基金支出表（州、市对下转移支付）</vt:lpstr>
      <vt:lpstr>3-1大理市国有资本经营收入预算情况表</vt:lpstr>
      <vt:lpstr>3-2大理市国有资本经营支出预算情况表</vt:lpstr>
      <vt:lpstr>3-3大理市本级国有资本经营收入预算情况表</vt:lpstr>
      <vt:lpstr>3-4大理市本级国有资本经营支出预算情况表（公开到项级）</vt:lpstr>
      <vt:lpstr>3-5 大理市国有资本经营预算转移支付表 （分地区）</vt:lpstr>
      <vt:lpstr>3-6 大理市本级国有资本经营预算转移支付表（分项目）</vt:lpstr>
      <vt:lpstr>4-1大理市社会保险基金收入预算情况表</vt:lpstr>
      <vt:lpstr>4-2大理市社会保险基金支出预算情况表</vt:lpstr>
      <vt:lpstr>4-3大理市本级社会保险基金收入预算情况表</vt:lpstr>
      <vt:lpstr>4-4大理市本级社会保险基金支出预算情况表</vt:lpstr>
      <vt:lpstr>5-1   2021年地方政府债务限额及余额预算情况表</vt:lpstr>
      <vt:lpstr>5-2  2021年地方政府一般债务余额情况表</vt:lpstr>
      <vt:lpstr>5-3  本级2021年地方政府一般债务余额情况表</vt:lpstr>
      <vt:lpstr>5-4 2021年地方政府专项债务余额情况表</vt:lpstr>
      <vt:lpstr>5-5 本级2021年地方政府专项债务余额情况表（本级）</vt:lpstr>
      <vt:lpstr>5-6 地方政府债券发行及还本付息情况表</vt:lpstr>
      <vt:lpstr>5-7 2022年本级政府专项债务限额和余额情况表</vt:lpstr>
      <vt:lpstr>5-8 2022年年初新增地方政府债券资金安排表</vt:lpstr>
      <vt:lpstr>6-1重大政策和重点项目绩效目标表</vt:lpstr>
      <vt:lpstr>6-2重点工作情况解释说明汇总表</vt:lpstr>
      <vt:lpstr>'1-1大理市一般公共预算收入情况表'!Print_Area</vt:lpstr>
      <vt:lpstr>'1-2大理市一般公共预算支出情况表'!Print_Area</vt:lpstr>
      <vt:lpstr>'1-3大理市本级一般公共预算收入情况表'!Print_Area</vt:lpstr>
      <vt:lpstr>'1-4大理市本级一般公共预算支出情况表（公开到项级）'!Print_Area</vt:lpstr>
      <vt:lpstr>'1-5大理市本级一般公共预算基本支出情况表（公开到款级）'!Print_Area</vt:lpstr>
      <vt:lpstr>'1-6大理市本级一般公共预算支出表（州、市对下转移支付项目）'!Print_Area</vt:lpstr>
      <vt:lpstr>'1-7大理市分地区税收返还和转移支付预算表'!Print_Area</vt:lpstr>
      <vt:lpstr>'2-1大理市政府性基金预算收入情况表'!Print_Area</vt:lpstr>
      <vt:lpstr>'2-2大理市政府性基金预算支出情况表'!Print_Area</vt:lpstr>
      <vt:lpstr>'2-3大理市本级政府性基金预算收入情况表'!Print_Area</vt:lpstr>
      <vt:lpstr>'2-4大理市本级政府性基金预算支出情况表（公开到项级）'!Print_Area</vt:lpstr>
      <vt:lpstr>'2-5大理市本级政府性基金支出表（州、市对下转移支付）'!Print_Area</vt:lpstr>
      <vt:lpstr>'3-1大理市国有资本经营收入预算情况表'!Print_Area</vt:lpstr>
      <vt:lpstr>'3-2大理市国有资本经营支出预算情况表'!Print_Area</vt:lpstr>
      <vt:lpstr>'3-3大理市本级国有资本经营收入预算情况表'!Print_Area</vt:lpstr>
      <vt:lpstr>'3-4大理市本级国有资本经营支出预算情况表（公开到项级）'!Print_Area</vt:lpstr>
      <vt:lpstr>'3-5 大理市国有资本经营预算转移支付表 （分地区）'!Print_Area</vt:lpstr>
      <vt:lpstr>'3-6 大理市本级国有资本经营预算转移支付表（分项目）'!Print_Area</vt:lpstr>
      <vt:lpstr>'4-1大理市社会保险基金收入预算情况表'!Print_Area</vt:lpstr>
      <vt:lpstr>'4-2大理市社会保险基金支出预算情况表'!Print_Area</vt:lpstr>
      <vt:lpstr>'4-3大理市本级社会保险基金收入预算情况表'!Print_Area</vt:lpstr>
      <vt:lpstr>'4-4大理市本级社会保险基金支出预算情况表'!Print_Area</vt:lpstr>
      <vt:lpstr>封面!Print_Area</vt:lpstr>
      <vt:lpstr>'1-1大理市一般公共预算收入情况表'!Print_Titles</vt:lpstr>
      <vt:lpstr>'1-2大理市一般公共预算支出情况表'!Print_Titles</vt:lpstr>
      <vt:lpstr>'1-3大理市本级一般公共预算收入情况表'!Print_Titles</vt:lpstr>
      <vt:lpstr>'1-4大理市本级一般公共预算支出情况表（公开到项级）'!Print_Titles</vt:lpstr>
      <vt:lpstr>'1-5大理市本级一般公共预算基本支出情况表（公开到款级）'!Print_Titles</vt:lpstr>
      <vt:lpstr>'1-6大理市本级一般公共预算支出表（州、市对下转移支付项目）'!Print_Titles</vt:lpstr>
      <vt:lpstr>'1-7大理市分地区税收返还和转移支付预算表'!Print_Titles</vt:lpstr>
      <vt:lpstr>'2-1大理市政府性基金预算收入情况表'!Print_Titles</vt:lpstr>
      <vt:lpstr>'2-2大理市政府性基金预算支出情况表'!Print_Titles</vt:lpstr>
      <vt:lpstr>'2-3大理市本级政府性基金预算收入情况表'!Print_Titles</vt:lpstr>
      <vt:lpstr>'2-4大理市本级政府性基金预算支出情况表（公开到项级）'!Print_Titles</vt:lpstr>
      <vt:lpstr>'2-5大理市本级政府性基金支出表（州、市对下转移支付）'!Print_Titles</vt:lpstr>
      <vt:lpstr>'3-1大理市国有资本经营收入预算情况表'!Print_Titles</vt:lpstr>
      <vt:lpstr>'3-2大理市国有资本经营支出预算情况表'!Print_Titles</vt:lpstr>
      <vt:lpstr>'3-3大理市本级国有资本经营收入预算情况表'!Print_Titles</vt:lpstr>
      <vt:lpstr>'4-1大理市社会保险基金收入预算情况表'!Print_Titles</vt:lpstr>
      <vt:lpstr>'4-3大理市本级社会保险基金收入预算情况表'!Print_Titles</vt:lpstr>
    </vt:vector>
  </TitlesOfParts>
  <Company>云南省财政厅</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段中杰</dc:creator>
  <cp:lastModifiedBy>lenovo</cp:lastModifiedBy>
  <cp:lastPrinted>2022-02-10T03:39:00Z</cp:lastPrinted>
  <dcterms:created xsi:type="dcterms:W3CDTF">2006-09-16T00:00:00Z</dcterms:created>
  <dcterms:modified xsi:type="dcterms:W3CDTF">2023-08-02T02:03:21Z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KSOReadingLayout">
    <vt:bool>true</vt:bool>
  </property>
</Properties>
</file>